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440" windowHeight="9405"/>
  </bookViews>
  <sheets>
    <sheet name="RECEIVED AT CARE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K89" i="1"/>
  <c r="G89" s="1"/>
  <c r="J89"/>
  <c r="I89"/>
  <c r="H89"/>
  <c r="N89" s="1"/>
  <c r="K88"/>
  <c r="G88" s="1"/>
  <c r="J88"/>
  <c r="I88"/>
  <c r="H88"/>
  <c r="N88" s="1"/>
  <c r="K87"/>
  <c r="G87" s="1"/>
  <c r="J87"/>
  <c r="I87"/>
  <c r="H87"/>
  <c r="N87" s="1"/>
  <c r="K86"/>
  <c r="G86" s="1"/>
  <c r="J86"/>
  <c r="I86"/>
  <c r="H86"/>
  <c r="N86" s="1"/>
  <c r="K85"/>
  <c r="G85" s="1"/>
  <c r="J85"/>
  <c r="I85"/>
  <c r="H85"/>
  <c r="N85" s="1"/>
  <c r="K84"/>
  <c r="G84" s="1"/>
  <c r="J84"/>
  <c r="I84"/>
  <c r="H84"/>
  <c r="N84" s="1"/>
  <c r="L95"/>
  <c r="J79"/>
  <c r="J80"/>
  <c r="J81"/>
  <c r="J82"/>
  <c r="J83"/>
  <c r="A95"/>
  <c r="H79"/>
  <c r="N79" s="1"/>
  <c r="I79"/>
  <c r="K79"/>
  <c r="G79" s="1"/>
  <c r="H80"/>
  <c r="N80" s="1"/>
  <c r="I80"/>
  <c r="K80"/>
  <c r="G80" s="1"/>
  <c r="H81"/>
  <c r="N81" s="1"/>
  <c r="I81"/>
  <c r="K81"/>
  <c r="G81" s="1"/>
  <c r="H82"/>
  <c r="N82" s="1"/>
  <c r="I82"/>
  <c r="K82"/>
  <c r="G82" s="1"/>
  <c r="H83"/>
  <c r="N83" s="1"/>
  <c r="I83"/>
  <c r="K83"/>
  <c r="G83" s="1"/>
  <c r="H75"/>
  <c r="H76"/>
  <c r="H77"/>
  <c r="H78"/>
  <c r="K78"/>
  <c r="G78" s="1"/>
  <c r="J78"/>
  <c r="I78"/>
  <c r="K77"/>
  <c r="G77" s="1"/>
  <c r="J77"/>
  <c r="I77"/>
  <c r="K76"/>
  <c r="G76" s="1"/>
  <c r="J76"/>
  <c r="I76"/>
  <c r="K75"/>
  <c r="G75" s="1"/>
  <c r="J75"/>
  <c r="I75"/>
  <c r="K74"/>
  <c r="G74" s="1"/>
  <c r="J74"/>
  <c r="I74"/>
  <c r="H74"/>
  <c r="K73"/>
  <c r="J73"/>
  <c r="I73"/>
  <c r="H73"/>
  <c r="G73"/>
  <c r="K56"/>
  <c r="K57"/>
  <c r="G57" s="1"/>
  <c r="K58"/>
  <c r="K59"/>
  <c r="G59" s="1"/>
  <c r="K60"/>
  <c r="K61"/>
  <c r="G61" s="1"/>
  <c r="K62"/>
  <c r="K63"/>
  <c r="G63" s="1"/>
  <c r="K64"/>
  <c r="K65"/>
  <c r="G65" s="1"/>
  <c r="K66"/>
  <c r="K67"/>
  <c r="G67" s="1"/>
  <c r="K68"/>
  <c r="K69"/>
  <c r="G69" s="1"/>
  <c r="K70"/>
  <c r="K71"/>
  <c r="G71" s="1"/>
  <c r="K72"/>
  <c r="G56"/>
  <c r="G58"/>
  <c r="G60"/>
  <c r="G62"/>
  <c r="G64"/>
  <c r="G66"/>
  <c r="G68"/>
  <c r="G70"/>
  <c r="G72"/>
  <c r="J72"/>
  <c r="I72"/>
  <c r="H72"/>
  <c r="J71"/>
  <c r="I71"/>
  <c r="H71"/>
  <c r="J70"/>
  <c r="I70"/>
  <c r="H70"/>
  <c r="J69"/>
  <c r="I69"/>
  <c r="H69"/>
  <c r="J68"/>
  <c r="I68"/>
  <c r="H68"/>
  <c r="J67"/>
  <c r="I67"/>
  <c r="H67"/>
  <c r="J66"/>
  <c r="I66"/>
  <c r="H66"/>
  <c r="J65"/>
  <c r="I65"/>
  <c r="H65"/>
  <c r="J64"/>
  <c r="I64"/>
  <c r="H64"/>
  <c r="J63"/>
  <c r="I63"/>
  <c r="H63"/>
  <c r="J62"/>
  <c r="I62"/>
  <c r="H62"/>
  <c r="J61"/>
  <c r="I61"/>
  <c r="H61"/>
  <c r="J60"/>
  <c r="I60"/>
  <c r="H60"/>
  <c r="J59"/>
  <c r="I59"/>
  <c r="H59"/>
  <c r="J58"/>
  <c r="I58"/>
  <c r="H58"/>
  <c r="J57"/>
  <c r="I57"/>
  <c r="H57"/>
  <c r="J56"/>
  <c r="I56"/>
  <c r="H56"/>
  <c r="K55"/>
  <c r="G55" s="1"/>
  <c r="J55"/>
  <c r="I55"/>
  <c r="H55"/>
  <c r="K54"/>
  <c r="G54" s="1"/>
  <c r="J54"/>
  <c r="I54"/>
  <c r="H54"/>
  <c r="K53"/>
  <c r="G53" s="1"/>
  <c r="J53"/>
  <c r="I53"/>
  <c r="H53"/>
  <c r="K52"/>
  <c r="J52"/>
  <c r="I52"/>
  <c r="H52"/>
  <c r="G52"/>
  <c r="K51"/>
  <c r="J51"/>
  <c r="I51"/>
  <c r="H51"/>
  <c r="G51"/>
  <c r="K50"/>
  <c r="J50"/>
  <c r="I50"/>
  <c r="H50"/>
  <c r="G50"/>
  <c r="K49"/>
  <c r="J49"/>
  <c r="I49"/>
  <c r="H49"/>
  <c r="G49"/>
  <c r="K47"/>
  <c r="J47"/>
  <c r="I47"/>
  <c r="H47"/>
  <c r="G47"/>
  <c r="K46"/>
  <c r="J46"/>
  <c r="I46"/>
  <c r="H46"/>
  <c r="G46"/>
  <c r="K45"/>
  <c r="J45"/>
  <c r="I45"/>
  <c r="H45"/>
  <c r="G45"/>
  <c r="K44"/>
  <c r="J44"/>
  <c r="I44"/>
  <c r="H44"/>
  <c r="G44"/>
  <c r="K43"/>
  <c r="J43"/>
  <c r="I43"/>
  <c r="H43"/>
  <c r="G43"/>
  <c r="K42"/>
  <c r="J42"/>
  <c r="I42"/>
  <c r="H42"/>
  <c r="G42"/>
  <c r="K41"/>
  <c r="J41"/>
  <c r="I41"/>
  <c r="H41"/>
  <c r="G41"/>
  <c r="K40"/>
  <c r="J40"/>
  <c r="I40"/>
  <c r="H40"/>
  <c r="G40"/>
  <c r="K39"/>
  <c r="J39"/>
  <c r="I39"/>
  <c r="H39"/>
  <c r="G39"/>
  <c r="K38"/>
  <c r="J38"/>
  <c r="I38"/>
  <c r="H38"/>
  <c r="G38"/>
  <c r="K37"/>
  <c r="J37"/>
  <c r="I37"/>
  <c r="H37"/>
  <c r="G37"/>
  <c r="K36"/>
  <c r="J36"/>
  <c r="I36"/>
  <c r="H36"/>
  <c r="G36"/>
  <c r="K35"/>
  <c r="J35"/>
  <c r="I35"/>
  <c r="H35"/>
  <c r="G35"/>
  <c r="K34"/>
  <c r="J34"/>
  <c r="I34"/>
  <c r="H34"/>
  <c r="G34"/>
  <c r="K33"/>
  <c r="J33"/>
  <c r="I33"/>
  <c r="H33"/>
  <c r="G33"/>
  <c r="K32"/>
  <c r="J32"/>
  <c r="I32"/>
  <c r="H32"/>
  <c r="G32"/>
  <c r="K31"/>
  <c r="J31"/>
  <c r="I31"/>
  <c r="H31"/>
  <c r="G31"/>
  <c r="K30"/>
  <c r="J30"/>
  <c r="I30"/>
  <c r="H30"/>
  <c r="G30"/>
  <c r="K29"/>
  <c r="J29"/>
  <c r="I29"/>
  <c r="H29"/>
  <c r="G29"/>
  <c r="K28"/>
  <c r="J28"/>
  <c r="I28"/>
  <c r="H28"/>
  <c r="G28"/>
  <c r="K27"/>
  <c r="J27"/>
  <c r="I27"/>
  <c r="H27"/>
  <c r="G27"/>
  <c r="K25"/>
  <c r="J25"/>
  <c r="I25"/>
  <c r="H25"/>
  <c r="G25"/>
  <c r="K24"/>
  <c r="J24"/>
  <c r="I24"/>
  <c r="H24"/>
  <c r="G24"/>
  <c r="K23"/>
  <c r="J23"/>
  <c r="I23"/>
  <c r="H23"/>
  <c r="G23"/>
  <c r="K22"/>
  <c r="J22"/>
  <c r="I22"/>
  <c r="H22"/>
  <c r="G22"/>
  <c r="K21"/>
  <c r="J21"/>
  <c r="I21"/>
  <c r="H21"/>
  <c r="G21"/>
  <c r="K20"/>
  <c r="J20"/>
  <c r="I20"/>
  <c r="H20"/>
  <c r="G20"/>
  <c r="K19"/>
  <c r="J19"/>
  <c r="I19"/>
  <c r="H19"/>
  <c r="G19"/>
  <c r="K18"/>
  <c r="J18"/>
  <c r="I18"/>
  <c r="H18"/>
  <c r="G18"/>
  <c r="K17"/>
  <c r="J17"/>
  <c r="I17"/>
  <c r="H17"/>
  <c r="G17"/>
  <c r="K16"/>
  <c r="J16"/>
  <c r="I16"/>
  <c r="H16"/>
  <c r="G16"/>
  <c r="K15"/>
  <c r="J15"/>
  <c r="I15"/>
  <c r="H15"/>
  <c r="G15"/>
  <c r="K14"/>
  <c r="J14"/>
  <c r="I14"/>
  <c r="H14"/>
  <c r="G14"/>
  <c r="K13"/>
  <c r="J13"/>
  <c r="I13"/>
  <c r="H13"/>
  <c r="G13"/>
  <c r="K12"/>
  <c r="J12"/>
  <c r="I12"/>
  <c r="H12"/>
  <c r="G12"/>
  <c r="K11"/>
  <c r="J11"/>
  <c r="I11"/>
  <c r="H11"/>
  <c r="G11"/>
  <c r="K10"/>
  <c r="J10"/>
  <c r="I10"/>
  <c r="H10"/>
  <c r="G10"/>
  <c r="K9"/>
  <c r="J9"/>
  <c r="I9"/>
  <c r="H9"/>
  <c r="G9"/>
  <c r="K8"/>
  <c r="K95" s="1"/>
  <c r="J8"/>
  <c r="I8"/>
  <c r="H8"/>
  <c r="G8"/>
  <c r="M89" l="1"/>
  <c r="M88"/>
  <c r="M87"/>
  <c r="M86"/>
  <c r="M85"/>
  <c r="M84"/>
  <c r="M83"/>
  <c r="M82"/>
  <c r="M81"/>
  <c r="M80"/>
  <c r="M79"/>
  <c r="N56"/>
  <c r="N58"/>
  <c r="N60"/>
  <c r="N62"/>
  <c r="N64"/>
  <c r="N66"/>
  <c r="N68"/>
  <c r="N70"/>
  <c r="N74"/>
  <c r="N72"/>
  <c r="M78"/>
  <c r="M76"/>
  <c r="N77"/>
  <c r="N75"/>
  <c r="M77"/>
  <c r="M75"/>
  <c r="N78"/>
  <c r="N76"/>
  <c r="M73"/>
  <c r="M74"/>
  <c r="M8"/>
  <c r="M10"/>
  <c r="N12"/>
  <c r="N13"/>
  <c r="N14"/>
  <c r="N15"/>
  <c r="N16"/>
  <c r="N17"/>
  <c r="N18"/>
  <c r="N19"/>
  <c r="N20"/>
  <c r="N21"/>
  <c r="N22"/>
  <c r="N23"/>
  <c r="N24"/>
  <c r="N25"/>
  <c r="N27"/>
  <c r="N28"/>
  <c r="N29"/>
  <c r="N30"/>
  <c r="N31"/>
  <c r="N32"/>
  <c r="N33"/>
  <c r="N41"/>
  <c r="N43"/>
  <c r="N45"/>
  <c r="N49"/>
  <c r="N53"/>
  <c r="N54"/>
  <c r="N55"/>
  <c r="M57"/>
  <c r="M59"/>
  <c r="M61"/>
  <c r="M63"/>
  <c r="M65"/>
  <c r="M67"/>
  <c r="M69"/>
  <c r="M71"/>
  <c r="M72"/>
  <c r="M70"/>
  <c r="M68"/>
  <c r="M66"/>
  <c r="M64"/>
  <c r="M62"/>
  <c r="M60"/>
  <c r="M58"/>
  <c r="M56"/>
  <c r="N71"/>
  <c r="N69"/>
  <c r="N67"/>
  <c r="N65"/>
  <c r="N63"/>
  <c r="N61"/>
  <c r="N59"/>
  <c r="N57"/>
  <c r="M30"/>
  <c r="M32"/>
  <c r="M34"/>
  <c r="M36"/>
  <c r="M38"/>
  <c r="M40"/>
  <c r="M42"/>
  <c r="M46"/>
  <c r="M52"/>
  <c r="M53"/>
  <c r="M54"/>
  <c r="M55"/>
  <c r="N73"/>
  <c r="N34"/>
  <c r="N35"/>
  <c r="N37"/>
  <c r="N39"/>
  <c r="N47"/>
  <c r="N51"/>
  <c r="N8"/>
  <c r="M9"/>
  <c r="N10"/>
  <c r="M11"/>
  <c r="M13"/>
  <c r="M15"/>
  <c r="M17"/>
  <c r="M19"/>
  <c r="M21"/>
  <c r="M23"/>
  <c r="M25"/>
  <c r="M28"/>
  <c r="M44"/>
  <c r="M50"/>
  <c r="N9"/>
  <c r="N11"/>
  <c r="M12"/>
  <c r="M14"/>
  <c r="M16"/>
  <c r="M18"/>
  <c r="M20"/>
  <c r="M22"/>
  <c r="M24"/>
  <c r="M27"/>
  <c r="M29"/>
  <c r="M31"/>
  <c r="M33"/>
  <c r="M35"/>
  <c r="N36"/>
  <c r="M37"/>
  <c r="N38"/>
  <c r="M39"/>
  <c r="N40"/>
  <c r="M41"/>
  <c r="N42"/>
  <c r="M43"/>
  <c r="N44"/>
  <c r="M45"/>
  <c r="N46"/>
  <c r="M47"/>
  <c r="M49"/>
  <c r="N50"/>
  <c r="M51"/>
  <c r="N52"/>
  <c r="M95" l="1"/>
  <c r="N95"/>
</calcChain>
</file>

<file path=xl/sharedStrings.xml><?xml version="1.0" encoding="utf-8"?>
<sst xmlns="http://schemas.openxmlformats.org/spreadsheetml/2006/main" count="190" uniqueCount="106">
  <si>
    <t>UNIT</t>
  </si>
  <si>
    <t>DESCRIPTION</t>
  </si>
  <si>
    <t>WEIGHT</t>
  </si>
  <si>
    <t>IN LBS</t>
  </si>
  <si>
    <t>BOX</t>
  </si>
  <si>
    <t>RAIN HOODS A # 207</t>
  </si>
  <si>
    <t>RAIN HOODS B # 208</t>
  </si>
  <si>
    <t xml:space="preserve">BOX </t>
  </si>
  <si>
    <t>VICTAULIX T-PIPE # 206</t>
  </si>
  <si>
    <t>ANGLES BRACES AND END CAP # 209</t>
  </si>
  <si>
    <t>SKID</t>
  </si>
  <si>
    <t>SUPPORT STRUCTURE # 206</t>
  </si>
  <si>
    <t>CO2 BOTTLES # 88</t>
  </si>
  <si>
    <t>ELECTRICAL SHIPLOOSE</t>
  </si>
  <si>
    <t>COMISSIONING SPARES # 127</t>
  </si>
  <si>
    <t>PC</t>
  </si>
  <si>
    <t>ROOF SKID ASSEMBLY # 31</t>
  </si>
  <si>
    <t>GENERATOR BASE ASSY # 16</t>
  </si>
  <si>
    <t>TURBINE BASE ASSY</t>
  </si>
  <si>
    <t>COIL BODULE B</t>
  </si>
  <si>
    <t>LINESIDE CUBICLE</t>
  </si>
  <si>
    <t>NEUTRAL CUBICLE ASSY # 71</t>
  </si>
  <si>
    <t>TURBINE CONTROL PANEL # 74</t>
  </si>
  <si>
    <t>PREFILTRATION ELEMENTS # 50</t>
  </si>
  <si>
    <t>BATTERY CHARGERS</t>
  </si>
  <si>
    <t>NUTS,BOLTS,WASHERS,GASKET # 103</t>
  </si>
  <si>
    <t>GENERATOR ASSY</t>
  </si>
  <si>
    <t># 27</t>
  </si>
  <si>
    <t># 30</t>
  </si>
  <si>
    <t>PLENUM # 201</t>
  </si>
  <si>
    <t>COIL MODULE A</t>
  </si>
  <si>
    <t>box</t>
  </si>
  <si>
    <t>CBM</t>
  </si>
  <si>
    <t>QTY</t>
  </si>
  <si>
    <t>ROOF SKID TRANSITION # 33</t>
  </si>
  <si>
    <t>TURBINE ENGINE INTERCONNECT &amp; HARDWARE # 4</t>
  </si>
  <si>
    <t>GENERATOR LUBE OIL TANK &amp; SHIPLOOSE # 20</t>
  </si>
  <si>
    <t>CO2 INTERCONNECT PIPING &amp; SHIPLOOSE # 90</t>
  </si>
  <si>
    <t>H-FRAME # 6</t>
  </si>
  <si>
    <t>CO2 ENCLOSURE # 86</t>
  </si>
  <si>
    <t>NUTS, BOLTS &amp; GASKETS  # 55</t>
  </si>
  <si>
    <t>INSTALLATION SHIPLOOSE 226  # 56</t>
  </si>
  <si>
    <t>MECHANICAL SHIPLOOSE MISC (TEARDOWN) # 12</t>
  </si>
  <si>
    <t>ROOF SKID &amp; SHIPLOOSE # 32</t>
  </si>
  <si>
    <t>BATTERY RACKS # 77</t>
  </si>
  <si>
    <t>HEATERS / BRACKETS  # 75 &amp; 76</t>
  </si>
  <si>
    <t>LENGTH</t>
  </si>
  <si>
    <t>INCHES</t>
  </si>
  <si>
    <t>WIDTH</t>
  </si>
  <si>
    <t>HEIGHT</t>
  </si>
  <si>
    <t xml:space="preserve">LENGTH </t>
  </si>
  <si>
    <t>METERS</t>
  </si>
  <si>
    <t>METRIC</t>
  </si>
  <si>
    <t>TON</t>
  </si>
  <si>
    <t>KILOS</t>
  </si>
  <si>
    <t>BBC MISSISSIPPI</t>
  </si>
  <si>
    <t>SQUARE</t>
  </si>
  <si>
    <t>GAS COMPRESSOR</t>
  </si>
  <si>
    <r>
      <t xml:space="preserve">TURBINE BASE LIFT PINS  </t>
    </r>
    <r>
      <rPr>
        <sz val="11"/>
        <color rgb="FFFF0000"/>
        <rFont val="Calibri"/>
        <family val="2"/>
        <scheme val="minor"/>
      </rPr>
      <t>INSTALLED ON TURBINE BASE</t>
    </r>
  </si>
  <si>
    <r>
      <t xml:space="preserve">GENERATOR BASE LIFT PINS  </t>
    </r>
    <r>
      <rPr>
        <sz val="11"/>
        <color rgb="FFFF0000"/>
        <rFont val="Calibri"/>
        <family val="2"/>
        <scheme val="minor"/>
      </rPr>
      <t>INSTALLED ON GEN. BASE</t>
    </r>
  </si>
  <si>
    <t>VBV EXPANSION JOINT # 42</t>
  </si>
  <si>
    <t>VENTILATION SILENCER # 37</t>
  </si>
  <si>
    <t>CO2 RACK w/SUNSHIELD # 87</t>
  </si>
  <si>
    <t>PRESSURE / THRUST BALANCE PIPE ASSY. # 09</t>
  </si>
  <si>
    <t>AUX. SKID INTERCONNECT SHIPLOOSE (RIGHT HAND) # 61</t>
  </si>
  <si>
    <t>GENERATOR SOLE PLATES  # 25</t>
  </si>
  <si>
    <t>ENGINE LIFT FIXTURE # 14</t>
  </si>
  <si>
    <t>ALIGNMENT TOOL # 13</t>
  </si>
  <si>
    <t>EXHAUST FLASHING # 10</t>
  </si>
  <si>
    <t>VBV DUCK ASSY # 38</t>
  </si>
  <si>
    <t>GENERATOR EXHAUST HOOD ASSY # 22</t>
  </si>
  <si>
    <t>TURBINE GAUGE PANEL # 28</t>
  </si>
  <si>
    <t>GENERATOR LUBE OIL PIPING ASSY. # 19</t>
  </si>
  <si>
    <t>VBV SILENCER ASSY. # 39</t>
  </si>
  <si>
    <t>VBV HOOD ASSY # 40 &amp; VBV DUCK, SILENCER &amp; HOOD SHIPLOOSE # 41</t>
  </si>
  <si>
    <t>AUX. SKID INLET HOOD # 58</t>
  </si>
  <si>
    <t>SPRINT SKID # 64</t>
  </si>
  <si>
    <t>AUX. SKID # 57</t>
  </si>
  <si>
    <t>WATER INJECTION SKID # 47</t>
  </si>
  <si>
    <t>AIR COOLER  CVG-A-010</t>
  </si>
  <si>
    <t>PROCESS GAS PIPE CVG-A-011</t>
  </si>
  <si>
    <t>MISC. PARTS</t>
  </si>
  <si>
    <t>TEMPETURE INDICATORS  CVG-A-013</t>
  </si>
  <si>
    <t>ELEC. PG START-UP CVG-A-014</t>
  </si>
  <si>
    <t>AIR FILTERS  # 51</t>
  </si>
  <si>
    <t>AIR FILTERS  # 52</t>
  </si>
  <si>
    <t>RAIN CAP  # 35</t>
  </si>
  <si>
    <t>RAIN CAP  # 34</t>
  </si>
  <si>
    <t>DEMISTER TANK  # 46</t>
  </si>
  <si>
    <t>SHEAR LUGS  # 5</t>
  </si>
  <si>
    <t>GENERATOR TRANSITION THROAT  #21</t>
  </si>
  <si>
    <t>GEN. FAN EXPANSION JOINT  # 23 &amp; 24</t>
  </si>
  <si>
    <t>PES-NV-090</t>
  </si>
  <si>
    <t>PES-NV-091</t>
  </si>
  <si>
    <t>PES-NV-092</t>
  </si>
  <si>
    <t>PES-NV-093</t>
  </si>
  <si>
    <t># 14</t>
  </si>
  <si>
    <t>4 PC</t>
  </si>
  <si>
    <t>4  PC</t>
  </si>
  <si>
    <t>COOLING TOWER LOWER SECTION</t>
  </si>
  <si>
    <t>COOLING TOWER UPPER SECTION</t>
  </si>
  <si>
    <t>COOLING TOWER PUMP</t>
  </si>
  <si>
    <t>COOLING TOWER PLATFORM</t>
  </si>
  <si>
    <t>BLACKSTART</t>
  </si>
  <si>
    <t>BLACKSTART MUFFLER &amp; OIL FILTER</t>
  </si>
  <si>
    <t>ESTIMATED PACKING LIST LM6000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</si>
</sst>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5" formatCode="_(* #,##0_);_(* \(#,##0\);_(* &quot;-&quot;??_);_(@_)"/>
    <numFmt numFmtId="166" formatCode="_(* #,##0.000_);_(* \(#,##0.000\);_(* &quot;-&quot;??_);_(@_)"/>
  </numFmts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3" fontId="1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43" fontId="0" fillId="0" borderId="1" xfId="1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1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Font="1" applyBorder="1"/>
    <xf numFmtId="0" fontId="0" fillId="0" borderId="1" xfId="0" applyFont="1" applyFill="1" applyBorder="1"/>
    <xf numFmtId="1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/>
    <xf numFmtId="0" fontId="0" fillId="0" borderId="1" xfId="0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/>
    <xf numFmtId="0" fontId="0" fillId="2" borderId="1" xfId="0" applyFill="1" applyBorder="1"/>
    <xf numFmtId="0" fontId="0" fillId="0" borderId="1" xfId="0" applyFill="1" applyBorder="1"/>
    <xf numFmtId="0" fontId="0" fillId="0" borderId="1" xfId="0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1" fontId="0" fillId="0" borderId="1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O95"/>
  <sheetViews>
    <sheetView tabSelected="1" zoomScaleNormal="100" workbookViewId="0">
      <pane ySplit="6" topLeftCell="A79" activePane="bottomLeft" state="frozen"/>
      <selection pane="bottomLeft" activeCell="A3" sqref="A3"/>
    </sheetView>
  </sheetViews>
  <sheetFormatPr defaultColWidth="9.28515625" defaultRowHeight="15"/>
  <cols>
    <col min="1" max="2" width="9.28515625" style="12"/>
    <col min="3" max="3" width="60.5703125" style="12" customWidth="1"/>
    <col min="4" max="4" width="10.42578125" style="12" customWidth="1"/>
    <col min="5" max="6" width="10.42578125" style="2" customWidth="1"/>
    <col min="7" max="7" width="12.42578125" style="2" customWidth="1"/>
    <col min="8" max="10" width="10.42578125" style="2" customWidth="1"/>
    <col min="11" max="11" width="11.28515625" style="2" customWidth="1"/>
    <col min="12" max="14" width="10.42578125" style="2" customWidth="1"/>
    <col min="15" max="15" width="9.28515625" style="2"/>
    <col min="16" max="16384" width="9.28515625" style="12"/>
  </cols>
  <sheetData>
    <row r="1" spans="1:15"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>
      <c r="A2" t="s">
        <v>105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5">
      <c r="A3" s="13" t="s">
        <v>55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4"/>
    </row>
    <row r="5" spans="1:15">
      <c r="A5" s="13"/>
      <c r="B5" s="13"/>
      <c r="C5" s="13"/>
      <c r="D5" s="13" t="s">
        <v>46</v>
      </c>
      <c r="E5" s="13" t="s">
        <v>48</v>
      </c>
      <c r="F5" s="13" t="s">
        <v>49</v>
      </c>
      <c r="G5" s="13" t="s">
        <v>2</v>
      </c>
      <c r="H5" s="13" t="s">
        <v>50</v>
      </c>
      <c r="I5" s="13" t="s">
        <v>48</v>
      </c>
      <c r="J5" s="13" t="s">
        <v>49</v>
      </c>
      <c r="K5" s="13" t="s">
        <v>2</v>
      </c>
      <c r="L5" s="13" t="s">
        <v>52</v>
      </c>
      <c r="M5" s="13" t="s">
        <v>32</v>
      </c>
      <c r="N5" s="13" t="s">
        <v>56</v>
      </c>
      <c r="O5" s="14"/>
    </row>
    <row r="6" spans="1:15">
      <c r="A6" s="13" t="s">
        <v>33</v>
      </c>
      <c r="B6" s="13" t="s">
        <v>0</v>
      </c>
      <c r="C6" s="13" t="s">
        <v>1</v>
      </c>
      <c r="D6" s="15" t="s">
        <v>47</v>
      </c>
      <c r="E6" s="15" t="s">
        <v>47</v>
      </c>
      <c r="F6" s="15" t="s">
        <v>47</v>
      </c>
      <c r="G6" s="15" t="s">
        <v>3</v>
      </c>
      <c r="H6" s="15" t="s">
        <v>51</v>
      </c>
      <c r="I6" s="15" t="s">
        <v>51</v>
      </c>
      <c r="J6" s="15" t="s">
        <v>51</v>
      </c>
      <c r="K6" s="15" t="s">
        <v>54</v>
      </c>
      <c r="L6" s="15" t="s">
        <v>53</v>
      </c>
      <c r="M6" s="15"/>
      <c r="N6" s="15" t="s">
        <v>51</v>
      </c>
      <c r="O6" s="14"/>
    </row>
    <row r="7" spans="1:15">
      <c r="A7" s="13"/>
      <c r="B7" s="13"/>
      <c r="C7" s="13"/>
      <c r="D7" s="15"/>
      <c r="E7" s="15"/>
      <c r="F7" s="15"/>
      <c r="G7" s="15"/>
      <c r="H7" s="15"/>
      <c r="I7" s="15"/>
      <c r="J7" s="15"/>
      <c r="K7" s="15"/>
      <c r="L7" s="15"/>
      <c r="M7" s="15"/>
      <c r="N7" s="13"/>
      <c r="O7" s="14"/>
    </row>
    <row r="8" spans="1:15">
      <c r="A8" s="16">
        <v>1</v>
      </c>
      <c r="B8" s="16" t="s">
        <v>7</v>
      </c>
      <c r="C8" s="17" t="s">
        <v>27</v>
      </c>
      <c r="D8" s="11">
        <v>125</v>
      </c>
      <c r="E8" s="11">
        <v>45</v>
      </c>
      <c r="F8" s="11">
        <v>40</v>
      </c>
      <c r="G8" s="18">
        <f t="shared" ref="G8:G70" si="0">K8*2.2046</f>
        <v>1210.3254000000002</v>
      </c>
      <c r="H8" s="19">
        <f t="shared" ref="H8:J72" si="1">D8*0.0254</f>
        <v>3.1749999999999998</v>
      </c>
      <c r="I8" s="19">
        <f t="shared" si="1"/>
        <v>1.143</v>
      </c>
      <c r="J8" s="19">
        <f t="shared" si="1"/>
        <v>1.016</v>
      </c>
      <c r="K8" s="11">
        <f t="shared" ref="K8:K70" si="2">L8*1000</f>
        <v>549</v>
      </c>
      <c r="L8" s="11">
        <v>0.54900000000000004</v>
      </c>
      <c r="M8" s="19">
        <f t="shared" ref="M8:M25" si="3">H8*I8*J8</f>
        <v>3.6870894000000001</v>
      </c>
      <c r="N8" s="20">
        <f>H8*I8</f>
        <v>3.6290249999999999</v>
      </c>
      <c r="O8" s="14"/>
    </row>
    <row r="9" spans="1:15">
      <c r="A9" s="16">
        <v>1</v>
      </c>
      <c r="B9" s="16" t="s">
        <v>4</v>
      </c>
      <c r="C9" s="17" t="s">
        <v>28</v>
      </c>
      <c r="D9" s="11">
        <v>118</v>
      </c>
      <c r="E9" s="11">
        <v>32</v>
      </c>
      <c r="F9" s="11">
        <v>40</v>
      </c>
      <c r="G9" s="18">
        <f t="shared" si="0"/>
        <v>1399.921</v>
      </c>
      <c r="H9" s="19">
        <f t="shared" si="1"/>
        <v>2.9971999999999999</v>
      </c>
      <c r="I9" s="19">
        <f t="shared" si="1"/>
        <v>0.81279999999999997</v>
      </c>
      <c r="J9" s="19">
        <f t="shared" si="1"/>
        <v>1.016</v>
      </c>
      <c r="K9" s="11">
        <f t="shared" si="2"/>
        <v>635</v>
      </c>
      <c r="L9" s="11">
        <v>0.63500000000000001</v>
      </c>
      <c r="M9" s="19">
        <f t="shared" si="3"/>
        <v>2.4751021465599998</v>
      </c>
      <c r="N9" s="20">
        <f t="shared" ref="N9:N71" si="4">H9*I9</f>
        <v>2.4361241599999999</v>
      </c>
      <c r="O9" s="14"/>
    </row>
    <row r="10" spans="1:15">
      <c r="A10" s="16">
        <v>1</v>
      </c>
      <c r="B10" s="16" t="s">
        <v>4</v>
      </c>
      <c r="C10" s="17" t="s">
        <v>44</v>
      </c>
      <c r="D10" s="11">
        <v>59</v>
      </c>
      <c r="E10" s="11">
        <v>29</v>
      </c>
      <c r="F10" s="11">
        <v>26</v>
      </c>
      <c r="G10" s="18">
        <f t="shared" si="0"/>
        <v>200.61860000000001</v>
      </c>
      <c r="H10" s="19">
        <f t="shared" si="1"/>
        <v>1.4985999999999999</v>
      </c>
      <c r="I10" s="19">
        <f t="shared" si="1"/>
        <v>0.73659999999999992</v>
      </c>
      <c r="J10" s="19">
        <f t="shared" si="1"/>
        <v>0.66039999999999999</v>
      </c>
      <c r="K10" s="11">
        <f t="shared" si="2"/>
        <v>91</v>
      </c>
      <c r="L10" s="11">
        <v>9.0999999999999998E-2</v>
      </c>
      <c r="M10" s="19">
        <f t="shared" si="3"/>
        <v>0.72899492910399988</v>
      </c>
      <c r="N10" s="20">
        <f t="shared" si="4"/>
        <v>1.1038687599999999</v>
      </c>
      <c r="O10" s="14"/>
    </row>
    <row r="11" spans="1:15">
      <c r="A11" s="16">
        <v>1</v>
      </c>
      <c r="B11" s="16" t="s">
        <v>4</v>
      </c>
      <c r="C11" s="30" t="s">
        <v>84</v>
      </c>
      <c r="D11" s="11">
        <v>141</v>
      </c>
      <c r="E11" s="11">
        <v>82</v>
      </c>
      <c r="F11" s="11">
        <v>91</v>
      </c>
      <c r="G11" s="18">
        <f t="shared" si="0"/>
        <v>3137.1458000000002</v>
      </c>
      <c r="H11" s="19">
        <f t="shared" si="1"/>
        <v>3.5813999999999999</v>
      </c>
      <c r="I11" s="19">
        <f t="shared" si="1"/>
        <v>2.0827999999999998</v>
      </c>
      <c r="J11" s="19">
        <f t="shared" si="1"/>
        <v>2.3113999999999999</v>
      </c>
      <c r="K11" s="11">
        <f t="shared" si="2"/>
        <v>1423</v>
      </c>
      <c r="L11" s="11">
        <v>1.423</v>
      </c>
      <c r="M11" s="19">
        <f t="shared" si="3"/>
        <v>17.241518291087996</v>
      </c>
      <c r="N11" s="20">
        <f t="shared" si="4"/>
        <v>7.4593399199999988</v>
      </c>
      <c r="O11" s="14"/>
    </row>
    <row r="12" spans="1:15">
      <c r="A12" s="16">
        <v>1</v>
      </c>
      <c r="B12" s="16" t="s">
        <v>4</v>
      </c>
      <c r="C12" s="30" t="s">
        <v>85</v>
      </c>
      <c r="D12" s="11">
        <v>141</v>
      </c>
      <c r="E12" s="11">
        <v>82</v>
      </c>
      <c r="F12" s="11">
        <v>91</v>
      </c>
      <c r="G12" s="18">
        <f t="shared" si="0"/>
        <v>2971.8008</v>
      </c>
      <c r="H12" s="19">
        <f t="shared" si="1"/>
        <v>3.5813999999999999</v>
      </c>
      <c r="I12" s="19">
        <f t="shared" si="1"/>
        <v>2.0827999999999998</v>
      </c>
      <c r="J12" s="19">
        <f t="shared" si="1"/>
        <v>2.3113999999999999</v>
      </c>
      <c r="K12" s="11">
        <f t="shared" si="2"/>
        <v>1348</v>
      </c>
      <c r="L12" s="11">
        <v>1.3480000000000001</v>
      </c>
      <c r="M12" s="19">
        <f t="shared" si="3"/>
        <v>17.241518291087996</v>
      </c>
      <c r="N12" s="20">
        <f t="shared" si="4"/>
        <v>7.4593399199999988</v>
      </c>
      <c r="O12" s="14"/>
    </row>
    <row r="13" spans="1:15">
      <c r="A13" s="16">
        <v>1</v>
      </c>
      <c r="B13" s="16" t="s">
        <v>4</v>
      </c>
      <c r="C13" s="16" t="s">
        <v>9</v>
      </c>
      <c r="D13" s="11">
        <v>67</v>
      </c>
      <c r="E13" s="11">
        <v>35</v>
      </c>
      <c r="F13" s="11">
        <v>37</v>
      </c>
      <c r="G13" s="18">
        <f t="shared" si="0"/>
        <v>1300.7140000000002</v>
      </c>
      <c r="H13" s="19">
        <f t="shared" si="1"/>
        <v>1.7018</v>
      </c>
      <c r="I13" s="19">
        <f t="shared" si="1"/>
        <v>0.88900000000000001</v>
      </c>
      <c r="J13" s="19">
        <f t="shared" si="1"/>
        <v>0.93979999999999997</v>
      </c>
      <c r="K13" s="11">
        <f t="shared" si="2"/>
        <v>590</v>
      </c>
      <c r="L13" s="11">
        <v>0.59</v>
      </c>
      <c r="M13" s="19">
        <f t="shared" si="3"/>
        <v>1.42182360796</v>
      </c>
      <c r="N13" s="20">
        <f t="shared" si="4"/>
        <v>1.5129002</v>
      </c>
      <c r="O13" s="14"/>
    </row>
    <row r="14" spans="1:15">
      <c r="A14" s="16">
        <v>1</v>
      </c>
      <c r="B14" s="16" t="s">
        <v>7</v>
      </c>
      <c r="C14" s="16" t="s">
        <v>24</v>
      </c>
      <c r="D14" s="11">
        <v>62</v>
      </c>
      <c r="E14" s="11">
        <v>44</v>
      </c>
      <c r="F14" s="11">
        <v>50</v>
      </c>
      <c r="G14" s="18">
        <f t="shared" si="0"/>
        <v>1104.5046</v>
      </c>
      <c r="H14" s="19">
        <f t="shared" si="1"/>
        <v>1.5748</v>
      </c>
      <c r="I14" s="19">
        <f t="shared" si="1"/>
        <v>1.1175999999999999</v>
      </c>
      <c r="J14" s="19">
        <f t="shared" si="1"/>
        <v>1.27</v>
      </c>
      <c r="K14" s="11">
        <f t="shared" si="2"/>
        <v>501</v>
      </c>
      <c r="L14" s="11">
        <v>0.501</v>
      </c>
      <c r="M14" s="19">
        <f t="shared" si="3"/>
        <v>2.2351955295999999</v>
      </c>
      <c r="N14" s="20">
        <f t="shared" si="4"/>
        <v>1.7599964799999999</v>
      </c>
      <c r="O14" s="14"/>
    </row>
    <row r="15" spans="1:15">
      <c r="A15" s="16">
        <v>1</v>
      </c>
      <c r="B15" s="16" t="s">
        <v>4</v>
      </c>
      <c r="C15" s="16" t="s">
        <v>12</v>
      </c>
      <c r="D15" s="11">
        <v>48</v>
      </c>
      <c r="E15" s="11">
        <v>38</v>
      </c>
      <c r="F15" s="11">
        <v>73</v>
      </c>
      <c r="G15" s="18">
        <f t="shared" si="0"/>
        <v>3844.8224</v>
      </c>
      <c r="H15" s="19">
        <f t="shared" si="1"/>
        <v>1.2191999999999998</v>
      </c>
      <c r="I15" s="19">
        <f t="shared" si="1"/>
        <v>0.96519999999999995</v>
      </c>
      <c r="J15" s="19">
        <f t="shared" si="1"/>
        <v>1.8541999999999998</v>
      </c>
      <c r="K15" s="11">
        <f t="shared" si="2"/>
        <v>1744</v>
      </c>
      <c r="L15" s="11">
        <v>1.744</v>
      </c>
      <c r="M15" s="19">
        <f t="shared" si="3"/>
        <v>2.1819703457279993</v>
      </c>
      <c r="N15" s="20">
        <f t="shared" si="4"/>
        <v>1.1767718399999998</v>
      </c>
      <c r="O15" s="14"/>
    </row>
    <row r="16" spans="1:15">
      <c r="A16" s="16">
        <v>1</v>
      </c>
      <c r="B16" s="16" t="s">
        <v>4</v>
      </c>
      <c r="C16" s="16" t="s">
        <v>39</v>
      </c>
      <c r="D16" s="11">
        <v>110</v>
      </c>
      <c r="E16" s="11">
        <v>54</v>
      </c>
      <c r="F16" s="11">
        <v>114</v>
      </c>
      <c r="G16" s="18">
        <f t="shared" si="0"/>
        <v>2425.06</v>
      </c>
      <c r="H16" s="19">
        <f t="shared" si="1"/>
        <v>2.794</v>
      </c>
      <c r="I16" s="19">
        <f t="shared" si="1"/>
        <v>1.3715999999999999</v>
      </c>
      <c r="J16" s="19">
        <f t="shared" si="1"/>
        <v>2.8956</v>
      </c>
      <c r="K16" s="11">
        <f t="shared" si="2"/>
        <v>1100</v>
      </c>
      <c r="L16" s="11">
        <v>1.1000000000000001</v>
      </c>
      <c r="M16" s="19">
        <f t="shared" si="3"/>
        <v>11.096664258239999</v>
      </c>
      <c r="N16" s="20">
        <f t="shared" si="4"/>
        <v>3.8322503999999999</v>
      </c>
      <c r="O16" s="14"/>
    </row>
    <row r="17" spans="1:15">
      <c r="A17" s="16">
        <v>1</v>
      </c>
      <c r="B17" s="16" t="s">
        <v>31</v>
      </c>
      <c r="C17" s="16" t="s">
        <v>37</v>
      </c>
      <c r="D17" s="11">
        <v>84</v>
      </c>
      <c r="E17" s="11">
        <v>11</v>
      </c>
      <c r="F17" s="11">
        <v>10</v>
      </c>
      <c r="G17" s="18">
        <f t="shared" si="0"/>
        <v>116.8438</v>
      </c>
      <c r="H17" s="19">
        <f t="shared" si="1"/>
        <v>2.1335999999999999</v>
      </c>
      <c r="I17" s="19">
        <f t="shared" si="1"/>
        <v>0.27939999999999998</v>
      </c>
      <c r="J17" s="19">
        <f t="shared" si="1"/>
        <v>0.254</v>
      </c>
      <c r="K17" s="11">
        <f t="shared" si="2"/>
        <v>53</v>
      </c>
      <c r="L17" s="11">
        <v>5.2999999999999999E-2</v>
      </c>
      <c r="M17" s="19">
        <f t="shared" si="3"/>
        <v>0.15141647136</v>
      </c>
      <c r="N17" s="20">
        <f t="shared" si="4"/>
        <v>0.59612783999999996</v>
      </c>
      <c r="O17" s="14"/>
    </row>
    <row r="18" spans="1:15">
      <c r="A18" s="16">
        <v>1</v>
      </c>
      <c r="B18" s="16" t="s">
        <v>15</v>
      </c>
      <c r="C18" s="16" t="s">
        <v>19</v>
      </c>
      <c r="D18" s="11">
        <v>398</v>
      </c>
      <c r="E18" s="11">
        <v>131</v>
      </c>
      <c r="F18" s="11">
        <v>157</v>
      </c>
      <c r="G18" s="18">
        <f t="shared" si="0"/>
        <v>34550.491200000004</v>
      </c>
      <c r="H18" s="19">
        <f t="shared" si="1"/>
        <v>10.1092</v>
      </c>
      <c r="I18" s="19">
        <f t="shared" si="1"/>
        <v>3.3273999999999999</v>
      </c>
      <c r="J18" s="19">
        <f t="shared" si="1"/>
        <v>3.9878</v>
      </c>
      <c r="K18" s="11">
        <f t="shared" si="2"/>
        <v>15672</v>
      </c>
      <c r="L18" s="11">
        <v>15.672000000000001</v>
      </c>
      <c r="M18" s="19">
        <f t="shared" si="3"/>
        <v>134.13903262462401</v>
      </c>
      <c r="N18" s="20">
        <f t="shared" si="4"/>
        <v>33.637352079999999</v>
      </c>
      <c r="O18" s="14"/>
    </row>
    <row r="19" spans="1:15">
      <c r="A19" s="16">
        <v>1</v>
      </c>
      <c r="B19" s="16" t="s">
        <v>15</v>
      </c>
      <c r="C19" s="16" t="s">
        <v>30</v>
      </c>
      <c r="D19" s="11">
        <v>398</v>
      </c>
      <c r="E19" s="11">
        <v>130</v>
      </c>
      <c r="F19" s="11">
        <v>154</v>
      </c>
      <c r="G19" s="18">
        <f t="shared" si="0"/>
        <v>24596.7222</v>
      </c>
      <c r="H19" s="19">
        <f t="shared" si="1"/>
        <v>10.1092</v>
      </c>
      <c r="I19" s="19">
        <f t="shared" si="1"/>
        <v>3.302</v>
      </c>
      <c r="J19" s="19">
        <f t="shared" si="1"/>
        <v>3.9116</v>
      </c>
      <c r="K19" s="11">
        <f t="shared" si="2"/>
        <v>11157</v>
      </c>
      <c r="L19" s="11">
        <v>11.157</v>
      </c>
      <c r="M19" s="19">
        <f t="shared" si="3"/>
        <v>130.57147046943999</v>
      </c>
      <c r="N19" s="20">
        <f t="shared" si="4"/>
        <v>33.380578399999997</v>
      </c>
      <c r="O19" s="14"/>
    </row>
    <row r="20" spans="1:15">
      <c r="A20" s="16">
        <v>1</v>
      </c>
      <c r="B20" s="16" t="s">
        <v>7</v>
      </c>
      <c r="C20" s="16" t="s">
        <v>14</v>
      </c>
      <c r="D20" s="11">
        <v>72</v>
      </c>
      <c r="E20" s="11">
        <v>15</v>
      </c>
      <c r="F20" s="11">
        <v>10</v>
      </c>
      <c r="G20" s="18">
        <f t="shared" si="0"/>
        <v>110.23</v>
      </c>
      <c r="H20" s="19">
        <f t="shared" si="1"/>
        <v>1.8288</v>
      </c>
      <c r="I20" s="19">
        <f t="shared" si="1"/>
        <v>0.38100000000000001</v>
      </c>
      <c r="J20" s="19">
        <f t="shared" si="1"/>
        <v>0.254</v>
      </c>
      <c r="K20" s="11">
        <f t="shared" si="2"/>
        <v>50</v>
      </c>
      <c r="L20" s="11">
        <v>0.05</v>
      </c>
      <c r="M20" s="19">
        <f t="shared" si="3"/>
        <v>0.1769802912</v>
      </c>
      <c r="N20" s="20">
        <f t="shared" si="4"/>
        <v>0.69677279999999997</v>
      </c>
      <c r="O20" s="14"/>
    </row>
    <row r="21" spans="1:15">
      <c r="A21" s="16">
        <v>1</v>
      </c>
      <c r="B21" s="16" t="s">
        <v>7</v>
      </c>
      <c r="C21" s="30" t="s">
        <v>88</v>
      </c>
      <c r="D21" s="11">
        <v>34</v>
      </c>
      <c r="E21" s="11">
        <v>34</v>
      </c>
      <c r="F21" s="11">
        <v>75</v>
      </c>
      <c r="G21" s="18">
        <f t="shared" si="0"/>
        <v>681.22140000000002</v>
      </c>
      <c r="H21" s="19">
        <f t="shared" si="1"/>
        <v>0.86359999999999992</v>
      </c>
      <c r="I21" s="19">
        <f t="shared" si="1"/>
        <v>0.86359999999999992</v>
      </c>
      <c r="J21" s="19">
        <f t="shared" si="1"/>
        <v>1.905</v>
      </c>
      <c r="K21" s="11">
        <f t="shared" si="2"/>
        <v>309</v>
      </c>
      <c r="L21" s="11">
        <v>0.309</v>
      </c>
      <c r="M21" s="19">
        <f t="shared" si="3"/>
        <v>1.4207584487999998</v>
      </c>
      <c r="N21" s="20">
        <f t="shared" si="4"/>
        <v>0.74580495999999985</v>
      </c>
      <c r="O21" s="14"/>
    </row>
    <row r="22" spans="1:15">
      <c r="A22" s="16">
        <v>1</v>
      </c>
      <c r="B22" s="16" t="s">
        <v>7</v>
      </c>
      <c r="C22" s="16" t="s">
        <v>13</v>
      </c>
      <c r="D22" s="11">
        <v>96</v>
      </c>
      <c r="E22" s="11">
        <v>48</v>
      </c>
      <c r="F22" s="11">
        <v>25</v>
      </c>
      <c r="G22" s="18">
        <f t="shared" si="0"/>
        <v>1100.0954000000002</v>
      </c>
      <c r="H22" s="19">
        <f t="shared" si="1"/>
        <v>2.4383999999999997</v>
      </c>
      <c r="I22" s="19">
        <f t="shared" si="1"/>
        <v>1.2191999999999998</v>
      </c>
      <c r="J22" s="19">
        <f t="shared" si="1"/>
        <v>0.63500000000000001</v>
      </c>
      <c r="K22" s="11">
        <f t="shared" si="2"/>
        <v>499</v>
      </c>
      <c r="L22" s="11">
        <v>0.499</v>
      </c>
      <c r="M22" s="19">
        <f t="shared" si="3"/>
        <v>1.8877897727999995</v>
      </c>
      <c r="N22" s="20">
        <f t="shared" si="4"/>
        <v>2.9728972799999993</v>
      </c>
      <c r="O22" s="14"/>
    </row>
    <row r="23" spans="1:15">
      <c r="A23" s="16">
        <v>1</v>
      </c>
      <c r="B23" s="16" t="s">
        <v>4</v>
      </c>
      <c r="C23" s="30" t="s">
        <v>91</v>
      </c>
      <c r="D23" s="11">
        <v>52</v>
      </c>
      <c r="E23" s="11">
        <v>52</v>
      </c>
      <c r="F23" s="11">
        <v>24</v>
      </c>
      <c r="G23" s="18">
        <f t="shared" si="0"/>
        <v>531.30860000000007</v>
      </c>
      <c r="H23" s="19">
        <f t="shared" si="1"/>
        <v>1.3208</v>
      </c>
      <c r="I23" s="19">
        <f t="shared" si="1"/>
        <v>1.3208</v>
      </c>
      <c r="J23" s="19">
        <f t="shared" si="1"/>
        <v>0.60959999999999992</v>
      </c>
      <c r="K23" s="11">
        <f t="shared" si="2"/>
        <v>241</v>
      </c>
      <c r="L23" s="11">
        <v>0.24099999999999999</v>
      </c>
      <c r="M23" s="19">
        <f t="shared" si="3"/>
        <v>1.0634549053439999</v>
      </c>
      <c r="N23" s="20">
        <f t="shared" si="4"/>
        <v>1.7445126399999999</v>
      </c>
      <c r="O23" s="14"/>
    </row>
    <row r="24" spans="1:15">
      <c r="A24" s="16">
        <v>1</v>
      </c>
      <c r="B24" s="16" t="s">
        <v>15</v>
      </c>
      <c r="C24" s="16" t="s">
        <v>26</v>
      </c>
      <c r="D24" s="11">
        <v>285</v>
      </c>
      <c r="E24" s="11">
        <v>126</v>
      </c>
      <c r="F24" s="11">
        <v>111</v>
      </c>
      <c r="G24" s="18">
        <f t="shared" si="0"/>
        <v>179998.9762</v>
      </c>
      <c r="H24" s="19">
        <f t="shared" si="1"/>
        <v>7.2389999999999999</v>
      </c>
      <c r="I24" s="19">
        <f t="shared" si="1"/>
        <v>3.2003999999999997</v>
      </c>
      <c r="J24" s="19">
        <f t="shared" si="1"/>
        <v>2.8193999999999999</v>
      </c>
      <c r="K24" s="11">
        <f t="shared" si="2"/>
        <v>81647</v>
      </c>
      <c r="L24" s="11">
        <v>81.647000000000006</v>
      </c>
      <c r="M24" s="19">
        <f t="shared" si="3"/>
        <v>65.319000974639991</v>
      </c>
      <c r="N24" s="20">
        <f t="shared" si="4"/>
        <v>23.167695599999998</v>
      </c>
      <c r="O24" s="14"/>
    </row>
    <row r="25" spans="1:15">
      <c r="A25" s="16">
        <v>1</v>
      </c>
      <c r="B25" s="16" t="s">
        <v>15</v>
      </c>
      <c r="C25" s="16" t="s">
        <v>17</v>
      </c>
      <c r="D25" s="11">
        <v>338</v>
      </c>
      <c r="E25" s="11">
        <v>195</v>
      </c>
      <c r="F25" s="11">
        <v>175</v>
      </c>
      <c r="G25" s="18">
        <f t="shared" si="0"/>
        <v>67998.682400000005</v>
      </c>
      <c r="H25" s="19">
        <f t="shared" si="1"/>
        <v>8.5852000000000004</v>
      </c>
      <c r="I25" s="19">
        <f t="shared" si="1"/>
        <v>4.9529999999999994</v>
      </c>
      <c r="J25" s="19">
        <f t="shared" si="1"/>
        <v>4.4449999999999994</v>
      </c>
      <c r="K25" s="11">
        <f t="shared" si="2"/>
        <v>30844</v>
      </c>
      <c r="L25" s="11">
        <v>30.844000000000001</v>
      </c>
      <c r="M25" s="19">
        <f t="shared" si="3"/>
        <v>189.01249294199997</v>
      </c>
      <c r="N25" s="20">
        <f t="shared" si="4"/>
        <v>42.522495599999999</v>
      </c>
      <c r="O25" s="14"/>
    </row>
    <row r="26" spans="1:15">
      <c r="A26" s="23"/>
      <c r="B26" s="28" t="s">
        <v>97</v>
      </c>
      <c r="C26" s="28" t="s">
        <v>59</v>
      </c>
      <c r="D26" s="24"/>
      <c r="E26" s="24"/>
      <c r="F26" s="24"/>
      <c r="G26" s="25"/>
      <c r="H26" s="26"/>
      <c r="I26" s="26"/>
      <c r="J26" s="26"/>
      <c r="K26" s="24"/>
      <c r="L26" s="24"/>
      <c r="M26" s="26"/>
      <c r="N26" s="27"/>
      <c r="O26" s="14"/>
    </row>
    <row r="27" spans="1:15">
      <c r="A27" s="16">
        <v>1</v>
      </c>
      <c r="B27" s="16" t="s">
        <v>4</v>
      </c>
      <c r="C27" s="16" t="s">
        <v>36</v>
      </c>
      <c r="D27" s="11">
        <v>24</v>
      </c>
      <c r="E27" s="11">
        <v>24</v>
      </c>
      <c r="F27" s="11">
        <v>15</v>
      </c>
      <c r="G27" s="18">
        <f t="shared" si="0"/>
        <v>74.956400000000002</v>
      </c>
      <c r="H27" s="19">
        <f t="shared" si="1"/>
        <v>0.60959999999999992</v>
      </c>
      <c r="I27" s="19">
        <f t="shared" si="1"/>
        <v>0.60959999999999992</v>
      </c>
      <c r="J27" s="19">
        <f t="shared" si="1"/>
        <v>0.38100000000000001</v>
      </c>
      <c r="K27" s="11">
        <f t="shared" si="2"/>
        <v>34</v>
      </c>
      <c r="L27" s="11">
        <v>3.4000000000000002E-2</v>
      </c>
      <c r="M27" s="19">
        <f t="shared" ref="M27:M47" si="5">H27*I27*J27</f>
        <v>0.14158423295999997</v>
      </c>
      <c r="N27" s="20">
        <f t="shared" si="4"/>
        <v>0.37161215999999991</v>
      </c>
      <c r="O27" s="14"/>
    </row>
    <row r="28" spans="1:15">
      <c r="A28" s="16">
        <v>1</v>
      </c>
      <c r="B28" s="16" t="s">
        <v>4</v>
      </c>
      <c r="C28" s="30" t="s">
        <v>90</v>
      </c>
      <c r="D28" s="11">
        <v>125</v>
      </c>
      <c r="E28" s="11">
        <v>91</v>
      </c>
      <c r="F28" s="11">
        <v>33</v>
      </c>
      <c r="G28" s="18">
        <f t="shared" si="0"/>
        <v>1261.0312000000001</v>
      </c>
      <c r="H28" s="19">
        <f t="shared" si="1"/>
        <v>3.1749999999999998</v>
      </c>
      <c r="I28" s="19">
        <f t="shared" si="1"/>
        <v>2.3113999999999999</v>
      </c>
      <c r="J28" s="19">
        <f t="shared" si="1"/>
        <v>0.83819999999999995</v>
      </c>
      <c r="K28" s="11">
        <f t="shared" si="2"/>
        <v>572</v>
      </c>
      <c r="L28" s="11">
        <v>0.57199999999999995</v>
      </c>
      <c r="M28" s="19">
        <f t="shared" si="5"/>
        <v>6.151294148999999</v>
      </c>
      <c r="N28" s="20">
        <f t="shared" si="4"/>
        <v>7.3386949999999995</v>
      </c>
      <c r="O28" s="14"/>
    </row>
    <row r="29" spans="1:15">
      <c r="A29" s="16">
        <v>1</v>
      </c>
      <c r="B29" s="16" t="s">
        <v>10</v>
      </c>
      <c r="C29" s="16" t="s">
        <v>38</v>
      </c>
      <c r="D29" s="11">
        <v>174</v>
      </c>
      <c r="E29" s="11">
        <v>35</v>
      </c>
      <c r="F29" s="11">
        <v>21</v>
      </c>
      <c r="G29" s="18">
        <f t="shared" si="0"/>
        <v>1538.8108</v>
      </c>
      <c r="H29" s="19">
        <f t="shared" si="1"/>
        <v>4.4196</v>
      </c>
      <c r="I29" s="19">
        <f t="shared" si="1"/>
        <v>0.88900000000000001</v>
      </c>
      <c r="J29" s="19">
        <f t="shared" si="1"/>
        <v>0.53339999999999999</v>
      </c>
      <c r="K29" s="11">
        <f t="shared" si="2"/>
        <v>698</v>
      </c>
      <c r="L29" s="11">
        <v>0.69799999999999995</v>
      </c>
      <c r="M29" s="19">
        <f t="shared" si="5"/>
        <v>2.0957416149599997</v>
      </c>
      <c r="N29" s="20">
        <f t="shared" si="4"/>
        <v>3.9290243999999999</v>
      </c>
      <c r="O29" s="14"/>
    </row>
    <row r="30" spans="1:15">
      <c r="A30" s="16">
        <v>1</v>
      </c>
      <c r="B30" s="16" t="s">
        <v>4</v>
      </c>
      <c r="C30" s="16" t="s">
        <v>41</v>
      </c>
      <c r="D30" s="11">
        <v>52</v>
      </c>
      <c r="E30" s="11">
        <v>22</v>
      </c>
      <c r="F30" s="11">
        <v>22</v>
      </c>
      <c r="G30" s="18">
        <f t="shared" si="0"/>
        <v>308.64400000000001</v>
      </c>
      <c r="H30" s="19">
        <f t="shared" si="1"/>
        <v>1.3208</v>
      </c>
      <c r="I30" s="19">
        <f t="shared" si="1"/>
        <v>0.55879999999999996</v>
      </c>
      <c r="J30" s="19">
        <f t="shared" si="1"/>
        <v>0.55879999999999996</v>
      </c>
      <c r="K30" s="11">
        <f t="shared" si="2"/>
        <v>140</v>
      </c>
      <c r="L30" s="11">
        <v>0.14000000000000001</v>
      </c>
      <c r="M30" s="19">
        <f t="shared" si="5"/>
        <v>0.4124296267519999</v>
      </c>
      <c r="N30" s="20">
        <f t="shared" si="4"/>
        <v>0.73806303999999989</v>
      </c>
      <c r="O30" s="14"/>
    </row>
    <row r="31" spans="1:15">
      <c r="A31" s="16">
        <v>1</v>
      </c>
      <c r="B31" s="16" t="s">
        <v>4</v>
      </c>
      <c r="C31" s="16" t="s">
        <v>20</v>
      </c>
      <c r="D31" s="11">
        <v>69</v>
      </c>
      <c r="E31" s="11">
        <v>69</v>
      </c>
      <c r="F31" s="11">
        <v>124</v>
      </c>
      <c r="G31" s="18">
        <f t="shared" si="0"/>
        <v>2700.6350000000002</v>
      </c>
      <c r="H31" s="19">
        <f t="shared" si="1"/>
        <v>1.7525999999999999</v>
      </c>
      <c r="I31" s="19">
        <f t="shared" si="1"/>
        <v>1.7525999999999999</v>
      </c>
      <c r="J31" s="19">
        <f t="shared" si="1"/>
        <v>3.1496</v>
      </c>
      <c r="K31" s="11">
        <f t="shared" si="2"/>
        <v>1225</v>
      </c>
      <c r="L31" s="11">
        <v>1.2250000000000001</v>
      </c>
      <c r="M31" s="19">
        <f t="shared" si="5"/>
        <v>9.674332651296</v>
      </c>
      <c r="N31" s="20">
        <f t="shared" si="4"/>
        <v>3.0716067599999999</v>
      </c>
      <c r="O31" s="14"/>
    </row>
    <row r="32" spans="1:15">
      <c r="A32" s="16">
        <v>1</v>
      </c>
      <c r="B32" s="16" t="s">
        <v>4</v>
      </c>
      <c r="C32" s="16" t="s">
        <v>42</v>
      </c>
      <c r="D32" s="11">
        <v>18</v>
      </c>
      <c r="E32" s="11">
        <v>18</v>
      </c>
      <c r="F32" s="11">
        <v>15</v>
      </c>
      <c r="G32" s="18">
        <f t="shared" si="0"/>
        <v>70.547200000000004</v>
      </c>
      <c r="H32" s="19">
        <f t="shared" si="1"/>
        <v>0.4572</v>
      </c>
      <c r="I32" s="19">
        <f t="shared" si="1"/>
        <v>0.4572</v>
      </c>
      <c r="J32" s="19">
        <f t="shared" si="1"/>
        <v>0.38100000000000001</v>
      </c>
      <c r="K32" s="11">
        <f t="shared" si="2"/>
        <v>32</v>
      </c>
      <c r="L32" s="11">
        <v>3.2000000000000001E-2</v>
      </c>
      <c r="M32" s="19">
        <f t="shared" si="5"/>
        <v>7.9641131039999993E-2</v>
      </c>
      <c r="N32" s="20">
        <f t="shared" si="4"/>
        <v>0.20903184</v>
      </c>
      <c r="O32" s="14"/>
    </row>
    <row r="33" spans="1:15">
      <c r="A33" s="16">
        <v>1</v>
      </c>
      <c r="B33" s="16" t="s">
        <v>4</v>
      </c>
      <c r="C33" s="16" t="s">
        <v>21</v>
      </c>
      <c r="D33" s="11">
        <v>96</v>
      </c>
      <c r="E33" s="11">
        <v>69</v>
      </c>
      <c r="F33" s="11">
        <v>120</v>
      </c>
      <c r="G33" s="18">
        <f t="shared" si="0"/>
        <v>3739.0016000000001</v>
      </c>
      <c r="H33" s="19">
        <f t="shared" si="1"/>
        <v>2.4383999999999997</v>
      </c>
      <c r="I33" s="19">
        <f t="shared" si="1"/>
        <v>1.7525999999999999</v>
      </c>
      <c r="J33" s="19">
        <f t="shared" si="1"/>
        <v>3.048</v>
      </c>
      <c r="K33" s="11">
        <f t="shared" si="2"/>
        <v>1696</v>
      </c>
      <c r="L33" s="11">
        <v>1.696</v>
      </c>
      <c r="M33" s="19">
        <f t="shared" si="5"/>
        <v>13.025749432319996</v>
      </c>
      <c r="N33" s="20">
        <f t="shared" si="4"/>
        <v>4.2735398399999989</v>
      </c>
      <c r="O33" s="14"/>
    </row>
    <row r="34" spans="1:15">
      <c r="A34" s="16">
        <v>1</v>
      </c>
      <c r="B34" s="16" t="s">
        <v>4</v>
      </c>
      <c r="C34" s="16" t="s">
        <v>40</v>
      </c>
      <c r="D34" s="11">
        <v>36</v>
      </c>
      <c r="E34" s="11">
        <v>36</v>
      </c>
      <c r="F34" s="11">
        <v>36</v>
      </c>
      <c r="G34" s="18">
        <f t="shared" si="0"/>
        <v>1371.2612000000001</v>
      </c>
      <c r="H34" s="19">
        <f t="shared" si="1"/>
        <v>0.91439999999999999</v>
      </c>
      <c r="I34" s="19">
        <f t="shared" si="1"/>
        <v>0.91439999999999999</v>
      </c>
      <c r="J34" s="19">
        <f t="shared" si="1"/>
        <v>0.91439999999999999</v>
      </c>
      <c r="K34" s="11">
        <f t="shared" si="2"/>
        <v>622</v>
      </c>
      <c r="L34" s="11">
        <v>0.622</v>
      </c>
      <c r="M34" s="19">
        <f t="shared" si="5"/>
        <v>0.76455485798400002</v>
      </c>
      <c r="N34" s="20">
        <f t="shared" si="4"/>
        <v>0.83612735999999999</v>
      </c>
      <c r="O34" s="14"/>
    </row>
    <row r="35" spans="1:15">
      <c r="A35" s="16">
        <v>1</v>
      </c>
      <c r="B35" s="16" t="s">
        <v>4</v>
      </c>
      <c r="C35" s="16" t="s">
        <v>25</v>
      </c>
      <c r="D35" s="11">
        <v>45</v>
      </c>
      <c r="E35" s="11">
        <v>43</v>
      </c>
      <c r="F35" s="11">
        <v>54</v>
      </c>
      <c r="G35" s="18">
        <f t="shared" si="0"/>
        <v>1924.6158</v>
      </c>
      <c r="H35" s="19">
        <f t="shared" si="1"/>
        <v>1.143</v>
      </c>
      <c r="I35" s="19">
        <f t="shared" si="1"/>
        <v>1.0922000000000001</v>
      </c>
      <c r="J35" s="19">
        <f t="shared" si="1"/>
        <v>1.3715999999999999</v>
      </c>
      <c r="K35" s="11">
        <f t="shared" si="2"/>
        <v>873</v>
      </c>
      <c r="L35" s="11">
        <v>0.873</v>
      </c>
      <c r="M35" s="19">
        <f t="shared" si="5"/>
        <v>1.71228431736</v>
      </c>
      <c r="N35" s="20">
        <f t="shared" si="4"/>
        <v>1.2483846000000001</v>
      </c>
      <c r="O35" s="14"/>
    </row>
    <row r="36" spans="1:15">
      <c r="A36" s="16">
        <v>1</v>
      </c>
      <c r="B36" s="16" t="s">
        <v>4</v>
      </c>
      <c r="C36" s="17" t="s">
        <v>45</v>
      </c>
      <c r="D36" s="11">
        <v>74</v>
      </c>
      <c r="E36" s="11">
        <v>44</v>
      </c>
      <c r="F36" s="11">
        <v>77</v>
      </c>
      <c r="G36" s="18">
        <f t="shared" si="0"/>
        <v>1153.0058000000001</v>
      </c>
      <c r="H36" s="19">
        <f t="shared" si="1"/>
        <v>1.8795999999999999</v>
      </c>
      <c r="I36" s="19">
        <f t="shared" si="1"/>
        <v>1.1175999999999999</v>
      </c>
      <c r="J36" s="19">
        <f t="shared" si="1"/>
        <v>1.9558</v>
      </c>
      <c r="K36" s="11">
        <f t="shared" si="2"/>
        <v>523</v>
      </c>
      <c r="L36" s="11">
        <v>0.52300000000000002</v>
      </c>
      <c r="M36" s="19">
        <f t="shared" si="5"/>
        <v>4.1084335895679995</v>
      </c>
      <c r="N36" s="20">
        <f t="shared" si="4"/>
        <v>2.1006409599999998</v>
      </c>
      <c r="O36" s="14"/>
    </row>
    <row r="37" spans="1:15">
      <c r="A37" s="16">
        <v>1</v>
      </c>
      <c r="B37" s="16" t="s">
        <v>4</v>
      </c>
      <c r="C37" s="16" t="s">
        <v>29</v>
      </c>
      <c r="D37" s="11">
        <v>398</v>
      </c>
      <c r="E37" s="11">
        <v>148</v>
      </c>
      <c r="F37" s="11">
        <v>154</v>
      </c>
      <c r="G37" s="18">
        <f t="shared" si="0"/>
        <v>28113.0592</v>
      </c>
      <c r="H37" s="19">
        <f t="shared" si="1"/>
        <v>10.1092</v>
      </c>
      <c r="I37" s="19">
        <f t="shared" si="1"/>
        <v>3.7591999999999999</v>
      </c>
      <c r="J37" s="19">
        <f t="shared" si="1"/>
        <v>3.9116</v>
      </c>
      <c r="K37" s="11">
        <f t="shared" si="2"/>
        <v>12752</v>
      </c>
      <c r="L37" s="11">
        <v>12.752000000000001</v>
      </c>
      <c r="M37" s="19">
        <f t="shared" si="5"/>
        <v>148.65059714982399</v>
      </c>
      <c r="N37" s="20">
        <f t="shared" si="4"/>
        <v>38.002504639999998</v>
      </c>
      <c r="O37" s="14"/>
    </row>
    <row r="38" spans="1:15">
      <c r="A38" s="16">
        <v>1</v>
      </c>
      <c r="B38" s="16" t="s">
        <v>4</v>
      </c>
      <c r="C38" s="16" t="s">
        <v>23</v>
      </c>
      <c r="D38" s="11">
        <v>78</v>
      </c>
      <c r="E38" s="11">
        <v>78</v>
      </c>
      <c r="F38" s="11">
        <v>82</v>
      </c>
      <c r="G38" s="18">
        <f t="shared" si="0"/>
        <v>1309.5324000000001</v>
      </c>
      <c r="H38" s="19">
        <f t="shared" si="1"/>
        <v>1.9811999999999999</v>
      </c>
      <c r="I38" s="19">
        <f t="shared" si="1"/>
        <v>1.9811999999999999</v>
      </c>
      <c r="J38" s="19">
        <f t="shared" si="1"/>
        <v>2.0827999999999998</v>
      </c>
      <c r="K38" s="11">
        <f t="shared" si="2"/>
        <v>594</v>
      </c>
      <c r="L38" s="11">
        <v>0.59399999999999997</v>
      </c>
      <c r="M38" s="19">
        <f t="shared" si="5"/>
        <v>8.1753095848319983</v>
      </c>
      <c r="N38" s="20">
        <f t="shared" si="4"/>
        <v>3.9251534399999994</v>
      </c>
      <c r="O38" s="14"/>
    </row>
    <row r="39" spans="1:15">
      <c r="A39" s="16">
        <v>1</v>
      </c>
      <c r="B39" s="16" t="s">
        <v>4</v>
      </c>
      <c r="C39" s="30" t="s">
        <v>86</v>
      </c>
      <c r="D39" s="11">
        <v>82</v>
      </c>
      <c r="E39" s="11">
        <v>82</v>
      </c>
      <c r="F39" s="11">
        <v>58</v>
      </c>
      <c r="G39" s="18">
        <f t="shared" si="0"/>
        <v>1188.2794000000001</v>
      </c>
      <c r="H39" s="19">
        <f t="shared" si="1"/>
        <v>2.0827999999999998</v>
      </c>
      <c r="I39" s="19">
        <f t="shared" si="1"/>
        <v>2.0827999999999998</v>
      </c>
      <c r="J39" s="19">
        <f t="shared" si="1"/>
        <v>1.4731999999999998</v>
      </c>
      <c r="K39" s="11">
        <f t="shared" si="2"/>
        <v>539</v>
      </c>
      <c r="L39" s="11">
        <v>0.53900000000000003</v>
      </c>
      <c r="M39" s="19">
        <f t="shared" si="5"/>
        <v>6.3908238634879977</v>
      </c>
      <c r="N39" s="20">
        <f t="shared" si="4"/>
        <v>4.3380558399999991</v>
      </c>
      <c r="O39" s="14"/>
    </row>
    <row r="40" spans="1:15">
      <c r="A40" s="16">
        <v>1</v>
      </c>
      <c r="B40" s="16" t="s">
        <v>4</v>
      </c>
      <c r="C40" s="30" t="s">
        <v>87</v>
      </c>
      <c r="D40" s="11">
        <v>82</v>
      </c>
      <c r="E40" s="11">
        <v>82</v>
      </c>
      <c r="F40" s="11">
        <v>58</v>
      </c>
      <c r="G40" s="18">
        <f t="shared" si="0"/>
        <v>1188.2794000000001</v>
      </c>
      <c r="H40" s="19">
        <f t="shared" si="1"/>
        <v>2.0827999999999998</v>
      </c>
      <c r="I40" s="19">
        <f t="shared" si="1"/>
        <v>2.0827999999999998</v>
      </c>
      <c r="J40" s="19">
        <f t="shared" si="1"/>
        <v>1.4731999999999998</v>
      </c>
      <c r="K40" s="11">
        <f t="shared" si="2"/>
        <v>539</v>
      </c>
      <c r="L40" s="11">
        <v>0.53900000000000003</v>
      </c>
      <c r="M40" s="19">
        <f t="shared" si="5"/>
        <v>6.3908238634879977</v>
      </c>
      <c r="N40" s="20">
        <f t="shared" si="4"/>
        <v>4.3380558399999991</v>
      </c>
      <c r="O40" s="14"/>
    </row>
    <row r="41" spans="1:15">
      <c r="A41" s="16">
        <v>1</v>
      </c>
      <c r="B41" s="16" t="s">
        <v>4</v>
      </c>
      <c r="C41" s="16" t="s">
        <v>5</v>
      </c>
      <c r="D41" s="11">
        <v>104</v>
      </c>
      <c r="E41" s="11">
        <v>43</v>
      </c>
      <c r="F41" s="11">
        <v>50</v>
      </c>
      <c r="G41" s="18">
        <f t="shared" si="0"/>
        <v>3059.9848000000002</v>
      </c>
      <c r="H41" s="19">
        <f t="shared" si="1"/>
        <v>2.6415999999999999</v>
      </c>
      <c r="I41" s="19">
        <f t="shared" si="1"/>
        <v>1.0922000000000001</v>
      </c>
      <c r="J41" s="19">
        <f t="shared" si="1"/>
        <v>1.27</v>
      </c>
      <c r="K41" s="11">
        <f t="shared" si="2"/>
        <v>1388</v>
      </c>
      <c r="L41" s="11">
        <v>1.3879999999999999</v>
      </c>
      <c r="M41" s="19">
        <f t="shared" si="5"/>
        <v>3.6641475104000003</v>
      </c>
      <c r="N41" s="20">
        <f t="shared" si="4"/>
        <v>2.8851555200000001</v>
      </c>
      <c r="O41" s="14"/>
    </row>
    <row r="42" spans="1:15">
      <c r="A42" s="16">
        <v>1</v>
      </c>
      <c r="B42" s="16" t="s">
        <v>4</v>
      </c>
      <c r="C42" s="16" t="s">
        <v>6</v>
      </c>
      <c r="D42" s="11">
        <v>104</v>
      </c>
      <c r="E42" s="11">
        <v>43</v>
      </c>
      <c r="F42" s="11">
        <v>50</v>
      </c>
      <c r="G42" s="18">
        <f t="shared" si="0"/>
        <v>3059.9848000000002</v>
      </c>
      <c r="H42" s="19">
        <f t="shared" si="1"/>
        <v>2.6415999999999999</v>
      </c>
      <c r="I42" s="19">
        <f t="shared" si="1"/>
        <v>1.0922000000000001</v>
      </c>
      <c r="J42" s="19">
        <f t="shared" si="1"/>
        <v>1.27</v>
      </c>
      <c r="K42" s="11">
        <f t="shared" si="2"/>
        <v>1388</v>
      </c>
      <c r="L42" s="11">
        <v>1.3879999999999999</v>
      </c>
      <c r="M42" s="19">
        <f t="shared" si="5"/>
        <v>3.6641475104000003</v>
      </c>
      <c r="N42" s="20">
        <f t="shared" si="4"/>
        <v>2.8851555200000001</v>
      </c>
      <c r="O42" s="14"/>
    </row>
    <row r="43" spans="1:15">
      <c r="A43" s="16">
        <v>1</v>
      </c>
      <c r="B43" s="16" t="s">
        <v>4</v>
      </c>
      <c r="C43" s="16" t="s">
        <v>43</v>
      </c>
      <c r="D43" s="11">
        <v>89</v>
      </c>
      <c r="E43" s="11">
        <v>21</v>
      </c>
      <c r="F43" s="11">
        <v>12</v>
      </c>
      <c r="G43" s="18">
        <f t="shared" si="0"/>
        <v>191.80020000000002</v>
      </c>
      <c r="H43" s="19">
        <f t="shared" si="1"/>
        <v>2.2605999999999997</v>
      </c>
      <c r="I43" s="19">
        <f t="shared" si="1"/>
        <v>0.53339999999999999</v>
      </c>
      <c r="J43" s="19">
        <f t="shared" si="1"/>
        <v>0.30479999999999996</v>
      </c>
      <c r="K43" s="11">
        <f t="shared" si="2"/>
        <v>87</v>
      </c>
      <c r="L43" s="11">
        <v>8.6999999999999994E-2</v>
      </c>
      <c r="M43" s="19">
        <f t="shared" si="5"/>
        <v>0.36752907139199992</v>
      </c>
      <c r="N43" s="20">
        <f t="shared" si="4"/>
        <v>1.2058040399999999</v>
      </c>
      <c r="O43" s="14"/>
    </row>
    <row r="44" spans="1:15">
      <c r="A44" s="16">
        <v>1</v>
      </c>
      <c r="B44" s="16" t="s">
        <v>15</v>
      </c>
      <c r="C44" s="16" t="s">
        <v>16</v>
      </c>
      <c r="D44" s="11">
        <v>478</v>
      </c>
      <c r="E44" s="11">
        <v>159</v>
      </c>
      <c r="F44" s="11">
        <v>146</v>
      </c>
      <c r="G44" s="18">
        <f t="shared" si="0"/>
        <v>43999.406800000004</v>
      </c>
      <c r="H44" s="19">
        <f t="shared" si="1"/>
        <v>12.1412</v>
      </c>
      <c r="I44" s="19">
        <f t="shared" si="1"/>
        <v>4.0385999999999997</v>
      </c>
      <c r="J44" s="19">
        <f t="shared" si="1"/>
        <v>3.7083999999999997</v>
      </c>
      <c r="K44" s="11">
        <f t="shared" si="2"/>
        <v>19958</v>
      </c>
      <c r="L44" s="11">
        <v>19.957999999999998</v>
      </c>
      <c r="M44" s="19">
        <f t="shared" si="5"/>
        <v>181.83564716668795</v>
      </c>
      <c r="N44" s="20">
        <f t="shared" si="4"/>
        <v>49.033450319999993</v>
      </c>
      <c r="O44" s="14"/>
    </row>
    <row r="45" spans="1:15">
      <c r="A45" s="16">
        <v>1</v>
      </c>
      <c r="B45" s="16" t="s">
        <v>4</v>
      </c>
      <c r="C45" s="16" t="s">
        <v>34</v>
      </c>
      <c r="D45" s="11">
        <v>148</v>
      </c>
      <c r="E45" s="11">
        <v>72</v>
      </c>
      <c r="F45" s="11">
        <v>34</v>
      </c>
      <c r="G45" s="18">
        <f t="shared" si="0"/>
        <v>1276.4634000000001</v>
      </c>
      <c r="H45" s="19">
        <f t="shared" si="1"/>
        <v>3.7591999999999999</v>
      </c>
      <c r="I45" s="19">
        <f t="shared" si="1"/>
        <v>1.8288</v>
      </c>
      <c r="J45" s="19">
        <f t="shared" si="1"/>
        <v>0.86359999999999992</v>
      </c>
      <c r="K45" s="11">
        <f t="shared" si="2"/>
        <v>579</v>
      </c>
      <c r="L45" s="11">
        <v>0.57899999999999996</v>
      </c>
      <c r="M45" s="19">
        <f t="shared" si="5"/>
        <v>5.9370988354559993</v>
      </c>
      <c r="N45" s="20">
        <f t="shared" si="4"/>
        <v>6.8748249599999998</v>
      </c>
      <c r="O45" s="14"/>
    </row>
    <row r="46" spans="1:15">
      <c r="A46" s="16">
        <v>1</v>
      </c>
      <c r="B46" s="16" t="s">
        <v>4</v>
      </c>
      <c r="C46" s="30" t="s">
        <v>89</v>
      </c>
      <c r="D46" s="11">
        <v>52</v>
      </c>
      <c r="E46" s="11">
        <v>22</v>
      </c>
      <c r="F46" s="11">
        <v>22</v>
      </c>
      <c r="G46" s="18">
        <f t="shared" si="0"/>
        <v>1064.8218000000002</v>
      </c>
      <c r="H46" s="19">
        <f t="shared" si="1"/>
        <v>1.3208</v>
      </c>
      <c r="I46" s="19">
        <f t="shared" si="1"/>
        <v>0.55879999999999996</v>
      </c>
      <c r="J46" s="19">
        <f t="shared" si="1"/>
        <v>0.55879999999999996</v>
      </c>
      <c r="K46" s="11">
        <f t="shared" si="2"/>
        <v>483</v>
      </c>
      <c r="L46" s="11">
        <v>0.48299999999999998</v>
      </c>
      <c r="M46" s="19">
        <f t="shared" si="5"/>
        <v>0.4124296267519999</v>
      </c>
      <c r="N46" s="20">
        <f t="shared" si="4"/>
        <v>0.73806303999999989</v>
      </c>
      <c r="O46" s="14"/>
    </row>
    <row r="47" spans="1:15">
      <c r="A47" s="16">
        <v>1</v>
      </c>
      <c r="B47" s="16" t="s">
        <v>10</v>
      </c>
      <c r="C47" s="16" t="s">
        <v>11</v>
      </c>
      <c r="D47" s="11">
        <v>317</v>
      </c>
      <c r="E47" s="11">
        <v>80</v>
      </c>
      <c r="F47" s="11">
        <v>92</v>
      </c>
      <c r="G47" s="18">
        <f t="shared" si="0"/>
        <v>10425.553400000001</v>
      </c>
      <c r="H47" s="19">
        <f t="shared" si="1"/>
        <v>8.0518000000000001</v>
      </c>
      <c r="I47" s="19">
        <f t="shared" si="1"/>
        <v>2.032</v>
      </c>
      <c r="J47" s="19">
        <f t="shared" si="1"/>
        <v>2.3367999999999998</v>
      </c>
      <c r="K47" s="11">
        <f t="shared" si="2"/>
        <v>4729</v>
      </c>
      <c r="L47" s="11">
        <v>4.7290000000000001</v>
      </c>
      <c r="M47" s="19">
        <f t="shared" si="5"/>
        <v>38.232986759680003</v>
      </c>
      <c r="N47" s="20">
        <f t="shared" si="4"/>
        <v>16.361257600000002</v>
      </c>
      <c r="O47" s="14"/>
    </row>
    <row r="48" spans="1:15">
      <c r="A48" s="23"/>
      <c r="B48" s="28" t="s">
        <v>98</v>
      </c>
      <c r="C48" s="28" t="s">
        <v>58</v>
      </c>
      <c r="D48" s="24"/>
      <c r="E48" s="24"/>
      <c r="F48" s="24"/>
      <c r="G48" s="25"/>
      <c r="H48" s="26"/>
      <c r="I48" s="26"/>
      <c r="J48" s="26"/>
      <c r="K48" s="24"/>
      <c r="L48" s="24"/>
      <c r="M48" s="26"/>
      <c r="N48" s="27"/>
      <c r="O48" s="14"/>
    </row>
    <row r="49" spans="1:15">
      <c r="A49" s="16">
        <v>1</v>
      </c>
      <c r="B49" s="16" t="s">
        <v>15</v>
      </c>
      <c r="C49" s="16" t="s">
        <v>18</v>
      </c>
      <c r="D49" s="11">
        <v>373</v>
      </c>
      <c r="E49" s="11">
        <v>201</v>
      </c>
      <c r="F49" s="11">
        <v>179</v>
      </c>
      <c r="G49" s="18">
        <f t="shared" si="0"/>
        <v>97998.87920000001</v>
      </c>
      <c r="H49" s="19">
        <f t="shared" si="1"/>
        <v>9.4741999999999997</v>
      </c>
      <c r="I49" s="19">
        <f t="shared" si="1"/>
        <v>5.1053999999999995</v>
      </c>
      <c r="J49" s="19">
        <f t="shared" si="1"/>
        <v>4.5465999999999998</v>
      </c>
      <c r="K49" s="11">
        <f t="shared" si="2"/>
        <v>44452</v>
      </c>
      <c r="L49" s="11">
        <v>44.451999999999998</v>
      </c>
      <c r="M49" s="19">
        <f t="shared" ref="M49:M55" si="6">H49*I49*J49</f>
        <v>219.91713551968795</v>
      </c>
      <c r="N49" s="20">
        <f t="shared" si="4"/>
        <v>48.369580679999991</v>
      </c>
    </row>
    <row r="50" spans="1:15">
      <c r="A50" s="16">
        <v>1</v>
      </c>
      <c r="B50" s="16" t="s">
        <v>4</v>
      </c>
      <c r="C50" s="16" t="s">
        <v>22</v>
      </c>
      <c r="D50" s="11">
        <v>128</v>
      </c>
      <c r="E50" s="11">
        <v>48</v>
      </c>
      <c r="F50" s="11">
        <v>102</v>
      </c>
      <c r="G50" s="18">
        <f t="shared" si="0"/>
        <v>3875.6868000000004</v>
      </c>
      <c r="H50" s="19">
        <f t="shared" si="1"/>
        <v>3.2511999999999999</v>
      </c>
      <c r="I50" s="19">
        <f t="shared" si="1"/>
        <v>1.2191999999999998</v>
      </c>
      <c r="J50" s="19">
        <f t="shared" si="1"/>
        <v>2.5907999999999998</v>
      </c>
      <c r="K50" s="11">
        <f t="shared" si="2"/>
        <v>1758</v>
      </c>
      <c r="L50" s="11">
        <v>1.758</v>
      </c>
      <c r="M50" s="19">
        <f t="shared" si="6"/>
        <v>10.269576364031996</v>
      </c>
      <c r="N50" s="20">
        <f t="shared" si="4"/>
        <v>3.9638630399999992</v>
      </c>
      <c r="O50" s="14"/>
    </row>
    <row r="51" spans="1:15">
      <c r="A51" s="16">
        <v>1</v>
      </c>
      <c r="B51" s="16" t="s">
        <v>4</v>
      </c>
      <c r="C51" s="16" t="s">
        <v>35</v>
      </c>
      <c r="D51" s="11">
        <v>72</v>
      </c>
      <c r="E51" s="11">
        <v>32</v>
      </c>
      <c r="F51" s="11">
        <v>18</v>
      </c>
      <c r="G51" s="18">
        <f t="shared" si="0"/>
        <v>352.73599999999999</v>
      </c>
      <c r="H51" s="19">
        <f t="shared" si="1"/>
        <v>1.8288</v>
      </c>
      <c r="I51" s="19">
        <f t="shared" si="1"/>
        <v>0.81279999999999997</v>
      </c>
      <c r="J51" s="19">
        <f t="shared" si="1"/>
        <v>0.4572</v>
      </c>
      <c r="K51" s="11">
        <f t="shared" si="2"/>
        <v>160</v>
      </c>
      <c r="L51" s="11">
        <v>0.16</v>
      </c>
      <c r="M51" s="19">
        <f t="shared" si="6"/>
        <v>0.67960431820799994</v>
      </c>
      <c r="N51" s="20">
        <f t="shared" si="4"/>
        <v>1.4864486399999999</v>
      </c>
      <c r="O51" s="14"/>
    </row>
    <row r="52" spans="1:15">
      <c r="A52" s="16">
        <v>1</v>
      </c>
      <c r="B52" s="16" t="s">
        <v>7</v>
      </c>
      <c r="C52" s="16" t="s">
        <v>8</v>
      </c>
      <c r="D52" s="11">
        <v>41</v>
      </c>
      <c r="E52" s="11">
        <v>41</v>
      </c>
      <c r="F52" s="11">
        <v>27</v>
      </c>
      <c r="G52" s="18">
        <f t="shared" si="0"/>
        <v>934.75040000000001</v>
      </c>
      <c r="H52" s="19">
        <f t="shared" si="1"/>
        <v>1.0413999999999999</v>
      </c>
      <c r="I52" s="19">
        <f t="shared" si="1"/>
        <v>1.0413999999999999</v>
      </c>
      <c r="J52" s="19">
        <f t="shared" si="1"/>
        <v>0.68579999999999997</v>
      </c>
      <c r="K52" s="11">
        <f t="shared" si="2"/>
        <v>424</v>
      </c>
      <c r="L52" s="11">
        <v>0.42399999999999999</v>
      </c>
      <c r="M52" s="19">
        <f t="shared" si="6"/>
        <v>0.74375967376799978</v>
      </c>
      <c r="N52" s="20">
        <f t="shared" si="4"/>
        <v>1.0845139599999998</v>
      </c>
      <c r="O52" s="14"/>
    </row>
    <row r="53" spans="1:15">
      <c r="A53" s="17">
        <v>1</v>
      </c>
      <c r="B53" s="17" t="s">
        <v>4</v>
      </c>
      <c r="C53" s="29" t="s">
        <v>61</v>
      </c>
      <c r="D53" s="21">
        <v>81</v>
      </c>
      <c r="E53" s="11">
        <v>81</v>
      </c>
      <c r="F53" s="11">
        <v>76</v>
      </c>
      <c r="G53" s="18">
        <f t="shared" si="0"/>
        <v>1999.5722000000001</v>
      </c>
      <c r="H53" s="11">
        <f t="shared" si="1"/>
        <v>2.0573999999999999</v>
      </c>
      <c r="I53" s="11">
        <f t="shared" si="1"/>
        <v>2.0573999999999999</v>
      </c>
      <c r="J53" s="11">
        <f t="shared" si="1"/>
        <v>1.9303999999999999</v>
      </c>
      <c r="K53" s="3">
        <f t="shared" si="2"/>
        <v>907</v>
      </c>
      <c r="L53" s="4">
        <v>0.90700000000000003</v>
      </c>
      <c r="M53" s="5">
        <f t="shared" si="6"/>
        <v>8.1711800447039984</v>
      </c>
      <c r="N53" s="5">
        <f t="shared" si="4"/>
        <v>4.2328947599999998</v>
      </c>
      <c r="O53" s="14"/>
    </row>
    <row r="54" spans="1:15">
      <c r="A54" s="17">
        <v>1</v>
      </c>
      <c r="B54" s="17" t="s">
        <v>4</v>
      </c>
      <c r="C54" s="29" t="s">
        <v>60</v>
      </c>
      <c r="D54" s="21">
        <v>92</v>
      </c>
      <c r="E54" s="11">
        <v>32</v>
      </c>
      <c r="F54" s="11">
        <v>24</v>
      </c>
      <c r="G54" s="18">
        <f t="shared" si="0"/>
        <v>672.40300000000002</v>
      </c>
      <c r="H54" s="11">
        <f t="shared" si="1"/>
        <v>2.3367999999999998</v>
      </c>
      <c r="I54" s="11">
        <f t="shared" si="1"/>
        <v>0.81279999999999997</v>
      </c>
      <c r="J54" s="11">
        <f t="shared" si="1"/>
        <v>0.60959999999999992</v>
      </c>
      <c r="K54" s="11">
        <f t="shared" si="2"/>
        <v>305</v>
      </c>
      <c r="L54" s="22">
        <v>0.30499999999999999</v>
      </c>
      <c r="M54" s="19">
        <f t="shared" si="6"/>
        <v>1.1578443939839997</v>
      </c>
      <c r="N54" s="19">
        <f t="shared" si="4"/>
        <v>1.8993510399999998</v>
      </c>
      <c r="O54" s="14"/>
    </row>
    <row r="55" spans="1:15">
      <c r="A55" s="17">
        <v>1</v>
      </c>
      <c r="B55" s="17" t="s">
        <v>7</v>
      </c>
      <c r="C55" s="29" t="s">
        <v>61</v>
      </c>
      <c r="D55" s="21">
        <v>81</v>
      </c>
      <c r="E55" s="11">
        <v>81</v>
      </c>
      <c r="F55" s="11">
        <v>76</v>
      </c>
      <c r="G55" s="18">
        <f t="shared" si="0"/>
        <v>1975.3216000000002</v>
      </c>
      <c r="H55" s="11">
        <f t="shared" si="1"/>
        <v>2.0573999999999999</v>
      </c>
      <c r="I55" s="11">
        <f t="shared" si="1"/>
        <v>2.0573999999999999</v>
      </c>
      <c r="J55" s="11">
        <f t="shared" si="1"/>
        <v>1.9303999999999999</v>
      </c>
      <c r="K55" s="11">
        <f t="shared" si="2"/>
        <v>896</v>
      </c>
      <c r="L55" s="22">
        <v>0.89600000000000002</v>
      </c>
      <c r="M55" s="19">
        <f t="shared" si="6"/>
        <v>8.1711800447039984</v>
      </c>
      <c r="N55" s="19">
        <f t="shared" si="4"/>
        <v>4.2328947599999998</v>
      </c>
      <c r="O55" s="14"/>
    </row>
    <row r="56" spans="1:15">
      <c r="A56" s="17">
        <v>1</v>
      </c>
      <c r="B56" s="17" t="s">
        <v>7</v>
      </c>
      <c r="C56" s="29" t="s">
        <v>62</v>
      </c>
      <c r="D56" s="21">
        <v>105</v>
      </c>
      <c r="E56" s="11">
        <v>102</v>
      </c>
      <c r="F56" s="11">
        <v>40</v>
      </c>
      <c r="G56" s="18">
        <f t="shared" si="0"/>
        <v>1600.5396000000001</v>
      </c>
      <c r="H56" s="11">
        <f t="shared" si="1"/>
        <v>2.6669999999999998</v>
      </c>
      <c r="I56" s="11">
        <f t="shared" si="1"/>
        <v>2.5907999999999998</v>
      </c>
      <c r="J56" s="11">
        <f t="shared" si="1"/>
        <v>1.016</v>
      </c>
      <c r="K56" s="11">
        <f t="shared" si="2"/>
        <v>726</v>
      </c>
      <c r="L56" s="22">
        <v>0.72599999999999998</v>
      </c>
      <c r="M56" s="19">
        <f t="shared" ref="M56:M72" si="7">H56*I56*J56</f>
        <v>7.0202182175999992</v>
      </c>
      <c r="N56" s="19">
        <f t="shared" si="4"/>
        <v>6.9096635999999991</v>
      </c>
      <c r="O56" s="14"/>
    </row>
    <row r="57" spans="1:15">
      <c r="A57" s="17">
        <v>1</v>
      </c>
      <c r="B57" s="17" t="s">
        <v>7</v>
      </c>
      <c r="C57" s="29" t="s">
        <v>63</v>
      </c>
      <c r="D57" s="21">
        <v>74</v>
      </c>
      <c r="E57" s="11">
        <v>24</v>
      </c>
      <c r="F57" s="11">
        <v>29</v>
      </c>
      <c r="G57" s="18">
        <f t="shared" si="0"/>
        <v>546.74080000000004</v>
      </c>
      <c r="H57" s="11">
        <f t="shared" si="1"/>
        <v>1.8795999999999999</v>
      </c>
      <c r="I57" s="11">
        <f t="shared" si="1"/>
        <v>0.60959999999999992</v>
      </c>
      <c r="J57" s="11">
        <f t="shared" si="1"/>
        <v>0.73659999999999992</v>
      </c>
      <c r="K57" s="11">
        <f t="shared" si="2"/>
        <v>248</v>
      </c>
      <c r="L57" s="22">
        <v>0.248</v>
      </c>
      <c r="M57" s="19">
        <f t="shared" si="7"/>
        <v>0.84399934425599976</v>
      </c>
      <c r="N57" s="19">
        <f t="shared" si="4"/>
        <v>1.1458041599999997</v>
      </c>
      <c r="O57" s="14"/>
    </row>
    <row r="58" spans="1:15">
      <c r="A58" s="17">
        <v>1</v>
      </c>
      <c r="B58" s="17" t="s">
        <v>4</v>
      </c>
      <c r="C58" s="29" t="s">
        <v>64</v>
      </c>
      <c r="D58" s="21">
        <v>66</v>
      </c>
      <c r="E58" s="11">
        <v>20</v>
      </c>
      <c r="F58" s="11">
        <v>18</v>
      </c>
      <c r="G58" s="18">
        <f t="shared" si="0"/>
        <v>981.04700000000003</v>
      </c>
      <c r="H58" s="11">
        <f t="shared" si="1"/>
        <v>1.6763999999999999</v>
      </c>
      <c r="I58" s="11">
        <f t="shared" si="1"/>
        <v>0.50800000000000001</v>
      </c>
      <c r="J58" s="11">
        <f t="shared" si="1"/>
        <v>0.4572</v>
      </c>
      <c r="K58" s="11">
        <f t="shared" si="2"/>
        <v>445</v>
      </c>
      <c r="L58" s="22">
        <v>0.44500000000000001</v>
      </c>
      <c r="M58" s="19">
        <f t="shared" si="7"/>
        <v>0.38935664063999997</v>
      </c>
      <c r="N58" s="19">
        <f t="shared" si="4"/>
        <v>0.8516111999999999</v>
      </c>
      <c r="O58" s="14"/>
    </row>
    <row r="59" spans="1:15">
      <c r="A59" s="17">
        <v>1</v>
      </c>
      <c r="B59" s="17" t="s">
        <v>4</v>
      </c>
      <c r="C59" s="29" t="s">
        <v>65</v>
      </c>
      <c r="D59" s="21">
        <v>66</v>
      </c>
      <c r="E59" s="11">
        <v>20</v>
      </c>
      <c r="F59" s="11">
        <v>18</v>
      </c>
      <c r="G59" s="18">
        <f t="shared" si="0"/>
        <v>1164.0288</v>
      </c>
      <c r="H59" s="11">
        <f t="shared" si="1"/>
        <v>1.6763999999999999</v>
      </c>
      <c r="I59" s="11">
        <f t="shared" si="1"/>
        <v>0.50800000000000001</v>
      </c>
      <c r="J59" s="11">
        <f t="shared" si="1"/>
        <v>0.4572</v>
      </c>
      <c r="K59" s="11">
        <f t="shared" si="2"/>
        <v>528</v>
      </c>
      <c r="L59" s="22">
        <v>0.52800000000000002</v>
      </c>
      <c r="M59" s="19">
        <f t="shared" si="7"/>
        <v>0.38935664063999997</v>
      </c>
      <c r="N59" s="19">
        <f t="shared" si="4"/>
        <v>0.8516111999999999</v>
      </c>
      <c r="O59" s="14"/>
    </row>
    <row r="60" spans="1:15">
      <c r="A60" s="17">
        <v>1</v>
      </c>
      <c r="B60" s="17" t="s">
        <v>4</v>
      </c>
      <c r="C60" s="29" t="s">
        <v>66</v>
      </c>
      <c r="D60" s="9">
        <v>129</v>
      </c>
      <c r="E60" s="9">
        <v>77</v>
      </c>
      <c r="F60" s="6">
        <v>22</v>
      </c>
      <c r="G60" s="18">
        <f t="shared" si="0"/>
        <v>1675.4960000000001</v>
      </c>
      <c r="H60" s="6">
        <f t="shared" si="1"/>
        <v>3.2765999999999997</v>
      </c>
      <c r="I60" s="19">
        <f t="shared" si="1"/>
        <v>1.9558</v>
      </c>
      <c r="J60" s="19">
        <f t="shared" si="1"/>
        <v>0.55879999999999996</v>
      </c>
      <c r="K60" s="11">
        <f t="shared" si="2"/>
        <v>760</v>
      </c>
      <c r="L60" s="22">
        <v>0.76</v>
      </c>
      <c r="M60" s="19">
        <f t="shared" si="7"/>
        <v>3.5809995476639993</v>
      </c>
      <c r="N60" s="19">
        <f t="shared" si="4"/>
        <v>6.4083742799999994</v>
      </c>
      <c r="O60" s="1"/>
    </row>
    <row r="61" spans="1:15">
      <c r="A61" s="17">
        <v>1</v>
      </c>
      <c r="B61" s="17" t="s">
        <v>4</v>
      </c>
      <c r="C61" s="29" t="s">
        <v>67</v>
      </c>
      <c r="D61" s="9">
        <v>111</v>
      </c>
      <c r="E61" s="9">
        <v>37</v>
      </c>
      <c r="F61" s="6">
        <v>46</v>
      </c>
      <c r="G61" s="18">
        <f t="shared" si="0"/>
        <v>817.90660000000003</v>
      </c>
      <c r="H61" s="6">
        <f t="shared" si="1"/>
        <v>2.8193999999999999</v>
      </c>
      <c r="I61" s="19">
        <f t="shared" si="1"/>
        <v>0.93979999999999997</v>
      </c>
      <c r="J61" s="19">
        <f t="shared" si="1"/>
        <v>1.1683999999999999</v>
      </c>
      <c r="K61" s="11">
        <f t="shared" si="2"/>
        <v>371</v>
      </c>
      <c r="L61" s="22">
        <v>0.371</v>
      </c>
      <c r="M61" s="19">
        <f t="shared" si="7"/>
        <v>3.0958769050079997</v>
      </c>
      <c r="N61" s="19">
        <f t="shared" si="4"/>
        <v>2.64967212</v>
      </c>
      <c r="O61" s="1"/>
    </row>
    <row r="62" spans="1:15">
      <c r="A62" s="17">
        <v>1</v>
      </c>
      <c r="B62" s="17" t="s">
        <v>4</v>
      </c>
      <c r="C62" s="29" t="s">
        <v>68</v>
      </c>
      <c r="D62" s="9">
        <v>66</v>
      </c>
      <c r="E62" s="9">
        <v>66</v>
      </c>
      <c r="F62" s="6">
        <v>18</v>
      </c>
      <c r="G62" s="18">
        <f t="shared" si="0"/>
        <v>718.69960000000003</v>
      </c>
      <c r="H62" s="6">
        <f t="shared" si="1"/>
        <v>1.6763999999999999</v>
      </c>
      <c r="I62" s="19">
        <f t="shared" si="1"/>
        <v>1.6763999999999999</v>
      </c>
      <c r="J62" s="19">
        <f t="shared" si="1"/>
        <v>0.4572</v>
      </c>
      <c r="K62" s="11">
        <f t="shared" si="2"/>
        <v>326</v>
      </c>
      <c r="L62" s="22">
        <v>0.32600000000000001</v>
      </c>
      <c r="M62" s="19">
        <f t="shared" si="7"/>
        <v>1.2848769141119998</v>
      </c>
      <c r="N62" s="19">
        <f t="shared" si="4"/>
        <v>2.8103169599999998</v>
      </c>
      <c r="O62" s="1"/>
    </row>
    <row r="63" spans="1:15">
      <c r="A63" s="17">
        <v>1</v>
      </c>
      <c r="B63" s="17" t="s">
        <v>4</v>
      </c>
      <c r="C63" s="29" t="s">
        <v>71</v>
      </c>
      <c r="D63" s="9">
        <v>120</v>
      </c>
      <c r="E63" s="9">
        <v>116</v>
      </c>
      <c r="F63" s="6">
        <v>21</v>
      </c>
      <c r="G63" s="18">
        <f t="shared" si="0"/>
        <v>1459.4452000000001</v>
      </c>
      <c r="H63" s="6">
        <f t="shared" si="1"/>
        <v>3.048</v>
      </c>
      <c r="I63" s="19">
        <f t="shared" si="1"/>
        <v>2.9463999999999997</v>
      </c>
      <c r="J63" s="19">
        <f t="shared" si="1"/>
        <v>0.53339999999999999</v>
      </c>
      <c r="K63" s="11">
        <f t="shared" si="2"/>
        <v>662</v>
      </c>
      <c r="L63" s="22">
        <v>0.66200000000000003</v>
      </c>
      <c r="M63" s="19">
        <f t="shared" si="7"/>
        <v>4.7902665484799991</v>
      </c>
      <c r="N63" s="19">
        <f t="shared" si="4"/>
        <v>8.9806271999999989</v>
      </c>
      <c r="O63" s="1"/>
    </row>
    <row r="64" spans="1:15">
      <c r="A64" s="17">
        <v>1</v>
      </c>
      <c r="B64" s="17" t="s">
        <v>10</v>
      </c>
      <c r="C64" s="29" t="s">
        <v>69</v>
      </c>
      <c r="D64" s="9">
        <v>162</v>
      </c>
      <c r="E64" s="9">
        <v>145</v>
      </c>
      <c r="F64" s="6">
        <v>98</v>
      </c>
      <c r="G64" s="18">
        <f t="shared" si="0"/>
        <v>11640.288</v>
      </c>
      <c r="H64" s="6">
        <f t="shared" si="1"/>
        <v>4.1147999999999998</v>
      </c>
      <c r="I64" s="19">
        <f t="shared" si="1"/>
        <v>3.6829999999999998</v>
      </c>
      <c r="J64" s="19">
        <f t="shared" si="1"/>
        <v>2.4891999999999999</v>
      </c>
      <c r="K64" s="11">
        <f t="shared" si="2"/>
        <v>5280</v>
      </c>
      <c r="L64" s="22">
        <v>5.28</v>
      </c>
      <c r="M64" s="19">
        <f t="shared" si="7"/>
        <v>37.723349069279998</v>
      </c>
      <c r="N64" s="19">
        <f t="shared" si="4"/>
        <v>15.154808399999999</v>
      </c>
      <c r="O64" s="1"/>
    </row>
    <row r="65" spans="1:14">
      <c r="A65" s="17">
        <v>1</v>
      </c>
      <c r="B65" s="17" t="s">
        <v>10</v>
      </c>
      <c r="C65" s="29" t="s">
        <v>70</v>
      </c>
      <c r="D65" s="9">
        <v>173</v>
      </c>
      <c r="E65" s="11">
        <v>146</v>
      </c>
      <c r="F65" s="11">
        <v>90</v>
      </c>
      <c r="G65" s="18">
        <f t="shared" si="0"/>
        <v>11959.955</v>
      </c>
      <c r="H65" s="11">
        <f t="shared" si="1"/>
        <v>4.3941999999999997</v>
      </c>
      <c r="I65" s="11">
        <f t="shared" si="1"/>
        <v>3.7083999999999997</v>
      </c>
      <c r="J65" s="11">
        <f t="shared" si="1"/>
        <v>2.286</v>
      </c>
      <c r="K65" s="11">
        <f t="shared" si="2"/>
        <v>5425</v>
      </c>
      <c r="L65" s="22">
        <v>5.4249999999999998</v>
      </c>
      <c r="M65" s="19">
        <f t="shared" si="7"/>
        <v>37.251401626079996</v>
      </c>
      <c r="N65" s="19">
        <f t="shared" si="4"/>
        <v>16.295451279999998</v>
      </c>
    </row>
    <row r="66" spans="1:14">
      <c r="A66" s="17">
        <v>1</v>
      </c>
      <c r="B66" s="17" t="s">
        <v>4</v>
      </c>
      <c r="C66" s="29" t="s">
        <v>72</v>
      </c>
      <c r="D66" s="9">
        <v>214</v>
      </c>
      <c r="E66" s="11">
        <v>34</v>
      </c>
      <c r="F66" s="11">
        <v>59</v>
      </c>
      <c r="G66" s="18">
        <f t="shared" si="0"/>
        <v>2414.0370000000003</v>
      </c>
      <c r="H66" s="11">
        <f t="shared" si="1"/>
        <v>5.4356</v>
      </c>
      <c r="I66" s="11">
        <f t="shared" si="1"/>
        <v>0.86359999999999992</v>
      </c>
      <c r="J66" s="11">
        <f t="shared" si="1"/>
        <v>1.4985999999999999</v>
      </c>
      <c r="K66" s="11">
        <f t="shared" si="2"/>
        <v>1095</v>
      </c>
      <c r="L66" s="22">
        <v>1.095</v>
      </c>
      <c r="M66" s="19">
        <f t="shared" si="7"/>
        <v>7.0347043821759998</v>
      </c>
      <c r="N66" s="19">
        <f t="shared" si="4"/>
        <v>4.6941841599999998</v>
      </c>
    </row>
    <row r="67" spans="1:14">
      <c r="A67" s="17">
        <v>1</v>
      </c>
      <c r="B67" s="17" t="s">
        <v>10</v>
      </c>
      <c r="C67" s="29" t="s">
        <v>73</v>
      </c>
      <c r="D67" s="9">
        <v>178</v>
      </c>
      <c r="E67" s="11">
        <v>103</v>
      </c>
      <c r="F67" s="11">
        <v>82</v>
      </c>
      <c r="G67" s="18">
        <f t="shared" si="0"/>
        <v>10840.0182</v>
      </c>
      <c r="H67" s="11">
        <f t="shared" si="1"/>
        <v>4.5211999999999994</v>
      </c>
      <c r="I67" s="11">
        <f t="shared" si="1"/>
        <v>2.6162000000000001</v>
      </c>
      <c r="J67" s="11">
        <f t="shared" si="1"/>
        <v>2.0827999999999998</v>
      </c>
      <c r="K67" s="11">
        <f t="shared" si="2"/>
        <v>4917</v>
      </c>
      <c r="L67" s="22">
        <v>4.9169999999999998</v>
      </c>
      <c r="M67" s="19">
        <f t="shared" si="7"/>
        <v>24.636115372831995</v>
      </c>
      <c r="N67" s="19">
        <f t="shared" si="4"/>
        <v>11.828363439999999</v>
      </c>
    </row>
    <row r="68" spans="1:14">
      <c r="A68" s="17">
        <v>1</v>
      </c>
      <c r="B68" s="17" t="s">
        <v>10</v>
      </c>
      <c r="C68" s="29" t="s">
        <v>74</v>
      </c>
      <c r="D68" s="9">
        <v>104</v>
      </c>
      <c r="E68" s="11">
        <v>98</v>
      </c>
      <c r="F68" s="11">
        <v>100</v>
      </c>
      <c r="G68" s="18">
        <f t="shared" si="0"/>
        <v>3300.2862</v>
      </c>
      <c r="H68" s="11">
        <f t="shared" si="1"/>
        <v>2.6415999999999999</v>
      </c>
      <c r="I68" s="11">
        <f t="shared" si="1"/>
        <v>2.4891999999999999</v>
      </c>
      <c r="J68" s="11">
        <f t="shared" si="1"/>
        <v>2.54</v>
      </c>
      <c r="K68" s="11">
        <f t="shared" si="2"/>
        <v>1497</v>
      </c>
      <c r="L68" s="11">
        <v>1.4970000000000001</v>
      </c>
      <c r="M68" s="19">
        <f t="shared" si="7"/>
        <v>16.7016956288</v>
      </c>
      <c r="N68" s="19">
        <f t="shared" si="4"/>
        <v>6.5754707199999993</v>
      </c>
    </row>
    <row r="69" spans="1:14">
      <c r="A69" s="17">
        <v>1</v>
      </c>
      <c r="B69" s="17" t="s">
        <v>4</v>
      </c>
      <c r="C69" s="29" t="s">
        <v>75</v>
      </c>
      <c r="D69" s="9">
        <v>71</v>
      </c>
      <c r="E69" s="11">
        <v>45</v>
      </c>
      <c r="F69" s="11">
        <v>73</v>
      </c>
      <c r="G69" s="18">
        <f t="shared" si="0"/>
        <v>987.66080000000011</v>
      </c>
      <c r="H69" s="11">
        <f t="shared" si="1"/>
        <v>1.8033999999999999</v>
      </c>
      <c r="I69" s="11">
        <f t="shared" si="1"/>
        <v>1.143</v>
      </c>
      <c r="J69" s="11">
        <f t="shared" si="1"/>
        <v>1.8541999999999998</v>
      </c>
      <c r="K69" s="11">
        <f t="shared" si="2"/>
        <v>448</v>
      </c>
      <c r="L69" s="11">
        <v>0.44800000000000001</v>
      </c>
      <c r="M69" s="19">
        <f t="shared" si="7"/>
        <v>3.82203687204</v>
      </c>
      <c r="N69" s="19">
        <f t="shared" si="4"/>
        <v>2.0612862000000001</v>
      </c>
    </row>
    <row r="70" spans="1:14">
      <c r="A70" s="7">
        <v>1</v>
      </c>
      <c r="B70" s="8" t="s">
        <v>4</v>
      </c>
      <c r="C70" s="8" t="s">
        <v>76</v>
      </c>
      <c r="D70" s="9">
        <v>82</v>
      </c>
      <c r="E70" s="6">
        <v>56</v>
      </c>
      <c r="F70" s="6">
        <v>79</v>
      </c>
      <c r="G70" s="18">
        <f t="shared" si="0"/>
        <v>2700.6350000000002</v>
      </c>
      <c r="H70" s="10">
        <f t="shared" si="1"/>
        <v>2.0827999999999998</v>
      </c>
      <c r="I70" s="10">
        <f t="shared" si="1"/>
        <v>1.4223999999999999</v>
      </c>
      <c r="J70" s="11">
        <f t="shared" si="1"/>
        <v>2.0065999999999997</v>
      </c>
      <c r="K70" s="11">
        <f t="shared" si="2"/>
        <v>1225</v>
      </c>
      <c r="L70" s="11">
        <v>1.2250000000000001</v>
      </c>
      <c r="M70" s="19">
        <f t="shared" si="7"/>
        <v>5.9447024331519973</v>
      </c>
      <c r="N70" s="19">
        <f t="shared" si="4"/>
        <v>2.9625747199999992</v>
      </c>
    </row>
    <row r="71" spans="1:14">
      <c r="A71" s="7">
        <v>1</v>
      </c>
      <c r="B71" s="8" t="s">
        <v>4</v>
      </c>
      <c r="C71" s="8" t="s">
        <v>77</v>
      </c>
      <c r="D71" s="9">
        <v>178</v>
      </c>
      <c r="E71" s="6">
        <v>139</v>
      </c>
      <c r="F71" s="6">
        <v>106</v>
      </c>
      <c r="G71" s="18">
        <f t="shared" ref="G71:G78" si="8">K71*2.2046</f>
        <v>16558.750599999999</v>
      </c>
      <c r="H71" s="10">
        <f t="shared" si="1"/>
        <v>4.5211999999999994</v>
      </c>
      <c r="I71" s="10">
        <f t="shared" si="1"/>
        <v>3.5305999999999997</v>
      </c>
      <c r="J71" s="11">
        <f t="shared" si="1"/>
        <v>2.6923999999999997</v>
      </c>
      <c r="K71" s="11">
        <f t="shared" ref="K71:K72" si="9">L71*1000</f>
        <v>7511</v>
      </c>
      <c r="L71" s="11">
        <v>7.5110000000000001</v>
      </c>
      <c r="M71" s="19">
        <f t="shared" si="7"/>
        <v>42.977566173727986</v>
      </c>
      <c r="N71" s="19">
        <f t="shared" si="4"/>
        <v>15.962548719999997</v>
      </c>
    </row>
    <row r="72" spans="1:14">
      <c r="A72" s="7">
        <v>1</v>
      </c>
      <c r="B72" s="8" t="s">
        <v>4</v>
      </c>
      <c r="C72" s="8" t="s">
        <v>78</v>
      </c>
      <c r="D72" s="9">
        <v>163</v>
      </c>
      <c r="E72" s="6">
        <v>63</v>
      </c>
      <c r="F72" s="6">
        <v>108</v>
      </c>
      <c r="G72" s="18">
        <f t="shared" si="8"/>
        <v>8580.3032000000003</v>
      </c>
      <c r="H72" s="10">
        <f t="shared" si="1"/>
        <v>4.1402000000000001</v>
      </c>
      <c r="I72" s="10">
        <f t="shared" si="1"/>
        <v>1.6001999999999998</v>
      </c>
      <c r="J72" s="11">
        <f t="shared" si="1"/>
        <v>2.7431999999999999</v>
      </c>
      <c r="K72" s="11">
        <f t="shared" si="9"/>
        <v>3892</v>
      </c>
      <c r="L72" s="11">
        <v>3.8919999999999999</v>
      </c>
      <c r="M72" s="19">
        <f t="shared" si="7"/>
        <v>18.174106103327997</v>
      </c>
      <c r="N72" s="19">
        <f t="shared" ref="N72" si="10">H72*I72</f>
        <v>6.6251480399999991</v>
      </c>
    </row>
    <row r="73" spans="1:14">
      <c r="A73" s="7">
        <v>1</v>
      </c>
      <c r="B73" s="8" t="s">
        <v>15</v>
      </c>
      <c r="C73" s="8" t="s">
        <v>57</v>
      </c>
      <c r="D73" s="9">
        <v>344</v>
      </c>
      <c r="E73" s="6">
        <v>148</v>
      </c>
      <c r="F73" s="6">
        <v>151</v>
      </c>
      <c r="G73" s="18">
        <f t="shared" si="8"/>
        <v>89998.385800000004</v>
      </c>
      <c r="H73" s="10">
        <f t="shared" ref="H73:I78" si="11">D73*0.0254</f>
        <v>8.7376000000000005</v>
      </c>
      <c r="I73" s="10">
        <f t="shared" si="11"/>
        <v>3.7591999999999999</v>
      </c>
      <c r="J73" s="11">
        <f t="shared" ref="J73:J89" si="12">F73*0.0254</f>
        <v>3.8353999999999999</v>
      </c>
      <c r="K73" s="11">
        <f t="shared" ref="K73:K78" si="13">L73*1000</f>
        <v>40823</v>
      </c>
      <c r="L73" s="11">
        <v>40.823</v>
      </c>
      <c r="M73" s="19">
        <f t="shared" ref="M73:M78" si="14">H73*I73*J73</f>
        <v>125.97902855756801</v>
      </c>
      <c r="N73" s="19">
        <f t="shared" ref="N73:N78" si="15">H73*I73</f>
        <v>32.846385920000003</v>
      </c>
    </row>
    <row r="74" spans="1:14">
      <c r="A74" s="7">
        <v>1</v>
      </c>
      <c r="B74" s="8" t="s">
        <v>4</v>
      </c>
      <c r="C74" s="8" t="s">
        <v>79</v>
      </c>
      <c r="D74" s="9">
        <v>192</v>
      </c>
      <c r="E74" s="6">
        <v>106</v>
      </c>
      <c r="F74" s="6">
        <v>118</v>
      </c>
      <c r="G74" s="18">
        <f t="shared" si="8"/>
        <v>11609.4236</v>
      </c>
      <c r="H74" s="10">
        <f t="shared" si="11"/>
        <v>4.8767999999999994</v>
      </c>
      <c r="I74" s="10">
        <f t="shared" si="11"/>
        <v>2.6923999999999997</v>
      </c>
      <c r="J74" s="11">
        <f t="shared" si="12"/>
        <v>2.9971999999999999</v>
      </c>
      <c r="K74" s="11">
        <f t="shared" si="13"/>
        <v>5266</v>
      </c>
      <c r="L74" s="11">
        <v>5.266</v>
      </c>
      <c r="M74" s="19">
        <f t="shared" si="14"/>
        <v>39.354124130303994</v>
      </c>
      <c r="N74" s="19">
        <f t="shared" si="15"/>
        <v>13.130296319999998</v>
      </c>
    </row>
    <row r="75" spans="1:14">
      <c r="A75" s="7">
        <v>1</v>
      </c>
      <c r="B75" s="8" t="s">
        <v>4</v>
      </c>
      <c r="C75" s="8" t="s">
        <v>80</v>
      </c>
      <c r="D75" s="9">
        <v>121</v>
      </c>
      <c r="E75" s="6">
        <v>85</v>
      </c>
      <c r="F75" s="6">
        <v>41</v>
      </c>
      <c r="G75" s="18">
        <f t="shared" si="8"/>
        <v>3020.3020000000001</v>
      </c>
      <c r="H75" s="10">
        <f t="shared" si="11"/>
        <v>3.0733999999999999</v>
      </c>
      <c r="I75" s="10">
        <f t="shared" si="11"/>
        <v>2.1589999999999998</v>
      </c>
      <c r="J75" s="11">
        <f t="shared" si="12"/>
        <v>1.0413999999999999</v>
      </c>
      <c r="K75" s="11">
        <f t="shared" si="13"/>
        <v>1370</v>
      </c>
      <c r="L75" s="11">
        <v>1.37</v>
      </c>
      <c r="M75" s="19">
        <f t="shared" si="14"/>
        <v>6.9101790828399983</v>
      </c>
      <c r="N75" s="19">
        <f t="shared" si="15"/>
        <v>6.6354705999999988</v>
      </c>
    </row>
    <row r="76" spans="1:14">
      <c r="A76" s="7">
        <v>1</v>
      </c>
      <c r="B76" s="8" t="s">
        <v>4</v>
      </c>
      <c r="C76" s="8" t="s">
        <v>81</v>
      </c>
      <c r="D76" s="9">
        <v>124</v>
      </c>
      <c r="E76" s="6">
        <v>89</v>
      </c>
      <c r="F76" s="6">
        <v>74</v>
      </c>
      <c r="G76" s="18">
        <f t="shared" si="8"/>
        <v>2610.2464</v>
      </c>
      <c r="H76" s="10">
        <f t="shared" si="11"/>
        <v>3.1496</v>
      </c>
      <c r="I76" s="10">
        <f t="shared" si="11"/>
        <v>2.2605999999999997</v>
      </c>
      <c r="J76" s="11">
        <f t="shared" si="12"/>
        <v>1.8795999999999999</v>
      </c>
      <c r="K76" s="11">
        <f t="shared" si="13"/>
        <v>1184</v>
      </c>
      <c r="L76" s="11">
        <v>1.1839999999999999</v>
      </c>
      <c r="M76" s="19">
        <f t="shared" si="14"/>
        <v>13.382725234495997</v>
      </c>
      <c r="N76" s="19">
        <f t="shared" si="15"/>
        <v>7.1199857599999987</v>
      </c>
    </row>
    <row r="77" spans="1:14">
      <c r="A77" s="7">
        <v>1</v>
      </c>
      <c r="B77" s="8" t="s">
        <v>4</v>
      </c>
      <c r="C77" s="8" t="s">
        <v>82</v>
      </c>
      <c r="D77" s="9">
        <v>53</v>
      </c>
      <c r="E77" s="6">
        <v>44</v>
      </c>
      <c r="F77" s="6">
        <v>41</v>
      </c>
      <c r="G77" s="18">
        <f t="shared" si="8"/>
        <v>959.00100000000009</v>
      </c>
      <c r="H77" s="10">
        <f t="shared" si="11"/>
        <v>1.3461999999999998</v>
      </c>
      <c r="I77" s="10">
        <f t="shared" si="11"/>
        <v>1.1175999999999999</v>
      </c>
      <c r="J77" s="11">
        <f t="shared" si="12"/>
        <v>1.0413999999999999</v>
      </c>
      <c r="K77" s="11">
        <f t="shared" si="13"/>
        <v>435</v>
      </c>
      <c r="L77" s="11">
        <v>0.435</v>
      </c>
      <c r="M77" s="19">
        <f t="shared" si="14"/>
        <v>1.5667999631679994</v>
      </c>
      <c r="N77" s="19">
        <f t="shared" si="15"/>
        <v>1.5045131199999997</v>
      </c>
    </row>
    <row r="78" spans="1:14">
      <c r="A78" s="7">
        <v>1</v>
      </c>
      <c r="B78" s="8" t="s">
        <v>4</v>
      </c>
      <c r="C78" s="8" t="s">
        <v>83</v>
      </c>
      <c r="D78" s="9">
        <v>42</v>
      </c>
      <c r="E78" s="6">
        <v>27</v>
      </c>
      <c r="F78" s="6">
        <v>82</v>
      </c>
      <c r="G78" s="18">
        <f t="shared" si="8"/>
        <v>725.3134</v>
      </c>
      <c r="H78" s="10">
        <f t="shared" si="11"/>
        <v>1.0668</v>
      </c>
      <c r="I78" s="10">
        <f t="shared" si="11"/>
        <v>0.68579999999999997</v>
      </c>
      <c r="J78" s="11">
        <f t="shared" si="12"/>
        <v>2.0827999999999998</v>
      </c>
      <c r="K78" s="11">
        <f t="shared" si="13"/>
        <v>329</v>
      </c>
      <c r="L78" s="11">
        <v>0.32900000000000001</v>
      </c>
      <c r="M78" s="19">
        <f t="shared" si="14"/>
        <v>1.5238003072319997</v>
      </c>
      <c r="N78" s="19">
        <f t="shared" si="15"/>
        <v>0.73161143999999989</v>
      </c>
    </row>
    <row r="79" spans="1:14">
      <c r="A79" s="7">
        <v>1</v>
      </c>
      <c r="B79" s="8" t="s">
        <v>4</v>
      </c>
      <c r="C79" s="8" t="s">
        <v>92</v>
      </c>
      <c r="D79" s="9">
        <v>60</v>
      </c>
      <c r="E79" s="6">
        <v>60</v>
      </c>
      <c r="F79" s="6">
        <v>70</v>
      </c>
      <c r="G79" s="18">
        <f t="shared" ref="G79:G89" si="16">K79*2.2046</f>
        <v>5500.4769999999999</v>
      </c>
      <c r="H79" s="10">
        <f t="shared" ref="H79:H89" si="17">D79*0.0254</f>
        <v>1.524</v>
      </c>
      <c r="I79" s="10">
        <f t="shared" ref="I79:I89" si="18">E79*0.0254</f>
        <v>1.524</v>
      </c>
      <c r="J79" s="11">
        <f t="shared" si="12"/>
        <v>1.778</v>
      </c>
      <c r="K79" s="11">
        <f t="shared" ref="K79:K89" si="19">L79*1000</f>
        <v>2495</v>
      </c>
      <c r="L79" s="11">
        <v>2.4950000000000001</v>
      </c>
      <c r="M79" s="19">
        <f t="shared" ref="M79:M89" si="20">H79*I79*J79</f>
        <v>4.1295401280000004</v>
      </c>
      <c r="N79" s="19">
        <f t="shared" ref="N79:N89" si="21">H79*I79</f>
        <v>2.3225760000000002</v>
      </c>
    </row>
    <row r="80" spans="1:14">
      <c r="A80" s="7">
        <v>1</v>
      </c>
      <c r="B80" s="8" t="s">
        <v>4</v>
      </c>
      <c r="C80" s="8" t="s">
        <v>93</v>
      </c>
      <c r="D80" s="9">
        <v>60</v>
      </c>
      <c r="E80" s="6">
        <v>59</v>
      </c>
      <c r="F80" s="6">
        <v>80</v>
      </c>
      <c r="G80" s="18">
        <f t="shared" si="16"/>
        <v>5500.4769999999999</v>
      </c>
      <c r="H80" s="10">
        <f t="shared" si="17"/>
        <v>1.524</v>
      </c>
      <c r="I80" s="10">
        <f t="shared" si="18"/>
        <v>1.4985999999999999</v>
      </c>
      <c r="J80" s="11">
        <f t="shared" si="12"/>
        <v>2.032</v>
      </c>
      <c r="K80" s="11">
        <f t="shared" si="19"/>
        <v>2495</v>
      </c>
      <c r="L80" s="11">
        <v>2.4950000000000001</v>
      </c>
      <c r="M80" s="19">
        <f t="shared" si="20"/>
        <v>4.6408165248</v>
      </c>
      <c r="N80" s="19">
        <f t="shared" si="21"/>
        <v>2.2838664</v>
      </c>
    </row>
    <row r="81" spans="1:15">
      <c r="A81" s="7">
        <v>1</v>
      </c>
      <c r="B81" s="8" t="s">
        <v>4</v>
      </c>
      <c r="C81" s="8" t="s">
        <v>94</v>
      </c>
      <c r="D81" s="9">
        <v>41</v>
      </c>
      <c r="E81" s="6">
        <v>65</v>
      </c>
      <c r="F81" s="6">
        <v>97</v>
      </c>
      <c r="G81" s="18">
        <f t="shared" si="16"/>
        <v>895.06760000000008</v>
      </c>
      <c r="H81" s="10">
        <f t="shared" si="17"/>
        <v>1.0413999999999999</v>
      </c>
      <c r="I81" s="10">
        <f t="shared" si="18"/>
        <v>1.651</v>
      </c>
      <c r="J81" s="11">
        <f t="shared" si="12"/>
        <v>2.4638</v>
      </c>
      <c r="K81" s="11">
        <f t="shared" si="19"/>
        <v>406</v>
      </c>
      <c r="L81" s="11">
        <v>0.40600000000000003</v>
      </c>
      <c r="M81" s="19">
        <f t="shared" si="20"/>
        <v>4.2361379793199996</v>
      </c>
      <c r="N81" s="19">
        <f t="shared" si="21"/>
        <v>1.7193513999999999</v>
      </c>
    </row>
    <row r="82" spans="1:15">
      <c r="A82" s="7">
        <v>1</v>
      </c>
      <c r="B82" s="8" t="s">
        <v>4</v>
      </c>
      <c r="C82" s="8" t="s">
        <v>95</v>
      </c>
      <c r="D82" s="9">
        <v>41</v>
      </c>
      <c r="E82" s="6">
        <v>65</v>
      </c>
      <c r="F82" s="6">
        <v>97</v>
      </c>
      <c r="G82" s="18">
        <f t="shared" si="16"/>
        <v>895.06760000000008</v>
      </c>
      <c r="H82" s="10">
        <f t="shared" si="17"/>
        <v>1.0413999999999999</v>
      </c>
      <c r="I82" s="10">
        <f t="shared" si="18"/>
        <v>1.651</v>
      </c>
      <c r="J82" s="11">
        <f t="shared" si="12"/>
        <v>2.4638</v>
      </c>
      <c r="K82" s="11">
        <f t="shared" si="19"/>
        <v>406</v>
      </c>
      <c r="L82" s="11">
        <v>0.40600000000000003</v>
      </c>
      <c r="M82" s="19">
        <f t="shared" si="20"/>
        <v>4.2361379793199996</v>
      </c>
      <c r="N82" s="19">
        <f t="shared" si="21"/>
        <v>1.7193513999999999</v>
      </c>
    </row>
    <row r="83" spans="1:15">
      <c r="A83" s="7">
        <v>1</v>
      </c>
      <c r="B83" s="8" t="s">
        <v>4</v>
      </c>
      <c r="C83" s="8" t="s">
        <v>96</v>
      </c>
      <c r="D83" s="9">
        <v>31</v>
      </c>
      <c r="E83" s="6">
        <v>31</v>
      </c>
      <c r="F83" s="6">
        <v>26</v>
      </c>
      <c r="G83" s="18">
        <f t="shared" si="16"/>
        <v>284.39340000000004</v>
      </c>
      <c r="H83" s="10">
        <f t="shared" si="17"/>
        <v>0.78739999999999999</v>
      </c>
      <c r="I83" s="10">
        <f t="shared" si="18"/>
        <v>0.78739999999999999</v>
      </c>
      <c r="J83" s="11">
        <f t="shared" si="12"/>
        <v>0.66039999999999999</v>
      </c>
      <c r="K83" s="11">
        <f t="shared" si="19"/>
        <v>129</v>
      </c>
      <c r="L83" s="11">
        <v>0.129</v>
      </c>
      <c r="M83" s="19">
        <f t="shared" si="20"/>
        <v>0.40944718110399997</v>
      </c>
      <c r="N83" s="19">
        <f t="shared" si="21"/>
        <v>0.61999875999999998</v>
      </c>
    </row>
    <row r="84" spans="1:15" s="32" customFormat="1">
      <c r="A84" s="7">
        <v>1</v>
      </c>
      <c r="B84" s="8" t="s">
        <v>10</v>
      </c>
      <c r="C84" s="8" t="s">
        <v>99</v>
      </c>
      <c r="D84" s="6">
        <v>222</v>
      </c>
      <c r="E84" s="6">
        <v>148</v>
      </c>
      <c r="F84" s="6">
        <v>100</v>
      </c>
      <c r="G84" s="6">
        <f t="shared" si="16"/>
        <v>5599.6840000000002</v>
      </c>
      <c r="H84" s="10">
        <f t="shared" si="17"/>
        <v>5.6387999999999998</v>
      </c>
      <c r="I84" s="10">
        <f t="shared" si="18"/>
        <v>3.7591999999999999</v>
      </c>
      <c r="J84" s="10">
        <f t="shared" si="12"/>
        <v>2.54</v>
      </c>
      <c r="K84" s="36">
        <f t="shared" si="19"/>
        <v>2540</v>
      </c>
      <c r="L84" s="37">
        <v>2.54</v>
      </c>
      <c r="M84" s="19">
        <f t="shared" si="20"/>
        <v>53.8413374784</v>
      </c>
      <c r="N84" s="19">
        <f t="shared" si="21"/>
        <v>21.19737696</v>
      </c>
      <c r="O84" s="31"/>
    </row>
    <row r="85" spans="1:15" s="32" customFormat="1">
      <c r="A85" s="7">
        <v>1</v>
      </c>
      <c r="B85" s="8" t="s">
        <v>10</v>
      </c>
      <c r="C85" s="8" t="s">
        <v>100</v>
      </c>
      <c r="D85" s="6">
        <v>222</v>
      </c>
      <c r="E85" s="6">
        <v>148</v>
      </c>
      <c r="F85" s="6">
        <v>130</v>
      </c>
      <c r="G85" s="6">
        <f t="shared" si="16"/>
        <v>9270.3430000000008</v>
      </c>
      <c r="H85" s="10">
        <f t="shared" si="17"/>
        <v>5.6387999999999998</v>
      </c>
      <c r="I85" s="10">
        <f t="shared" si="18"/>
        <v>3.7591999999999999</v>
      </c>
      <c r="J85" s="10">
        <f t="shared" si="12"/>
        <v>3.302</v>
      </c>
      <c r="K85" s="36">
        <f t="shared" si="19"/>
        <v>4205</v>
      </c>
      <c r="L85" s="37">
        <v>4.2050000000000001</v>
      </c>
      <c r="M85" s="19">
        <f t="shared" si="20"/>
        <v>69.993738721919996</v>
      </c>
      <c r="N85" s="19">
        <f t="shared" si="21"/>
        <v>21.19737696</v>
      </c>
      <c r="O85" s="31"/>
    </row>
    <row r="86" spans="1:15" s="32" customFormat="1">
      <c r="A86" s="7">
        <v>1</v>
      </c>
      <c r="B86" s="8" t="s">
        <v>4</v>
      </c>
      <c r="C86" s="8" t="s">
        <v>101</v>
      </c>
      <c r="D86" s="6">
        <v>66</v>
      </c>
      <c r="E86" s="6">
        <v>32</v>
      </c>
      <c r="F86" s="6">
        <v>41</v>
      </c>
      <c r="G86" s="6">
        <f t="shared" si="16"/>
        <v>1660.0638000000001</v>
      </c>
      <c r="H86" s="10">
        <f t="shared" si="17"/>
        <v>1.6763999999999999</v>
      </c>
      <c r="I86" s="10">
        <f t="shared" si="18"/>
        <v>0.81279999999999997</v>
      </c>
      <c r="J86" s="10">
        <f t="shared" si="12"/>
        <v>1.0413999999999999</v>
      </c>
      <c r="K86" s="36">
        <f t="shared" si="19"/>
        <v>753</v>
      </c>
      <c r="L86" s="37">
        <v>0.753</v>
      </c>
      <c r="M86" s="19">
        <f t="shared" si="20"/>
        <v>1.4189886458879997</v>
      </c>
      <c r="N86" s="19">
        <f t="shared" si="21"/>
        <v>1.3625779199999999</v>
      </c>
      <c r="O86" s="31"/>
    </row>
    <row r="87" spans="1:15" s="32" customFormat="1">
      <c r="A87" s="7">
        <v>1</v>
      </c>
      <c r="B87" s="8" t="s">
        <v>4</v>
      </c>
      <c r="C87" s="8" t="s">
        <v>102</v>
      </c>
      <c r="D87" s="6">
        <v>81</v>
      </c>
      <c r="E87" s="6">
        <v>47</v>
      </c>
      <c r="F87" s="6">
        <v>60</v>
      </c>
      <c r="G87" s="6">
        <f t="shared" si="16"/>
        <v>789.24680000000001</v>
      </c>
      <c r="H87" s="10">
        <f t="shared" si="17"/>
        <v>2.0573999999999999</v>
      </c>
      <c r="I87" s="10">
        <f t="shared" si="18"/>
        <v>1.1938</v>
      </c>
      <c r="J87" s="10">
        <f t="shared" si="12"/>
        <v>1.524</v>
      </c>
      <c r="K87" s="36">
        <f t="shared" si="19"/>
        <v>358</v>
      </c>
      <c r="L87" s="37">
        <v>0.35799999999999998</v>
      </c>
      <c r="M87" s="19">
        <f t="shared" si="20"/>
        <v>3.7431331588799996</v>
      </c>
      <c r="N87" s="19">
        <f t="shared" si="21"/>
        <v>2.4561241199999997</v>
      </c>
      <c r="O87" s="31"/>
    </row>
    <row r="88" spans="1:15" s="32" customFormat="1">
      <c r="A88" s="7">
        <v>1</v>
      </c>
      <c r="B88" s="8" t="s">
        <v>4</v>
      </c>
      <c r="C88" s="8" t="s">
        <v>103</v>
      </c>
      <c r="D88" s="6">
        <v>226</v>
      </c>
      <c r="E88" s="6">
        <v>132</v>
      </c>
      <c r="F88" s="6">
        <v>158</v>
      </c>
      <c r="G88" s="6">
        <f t="shared" si="16"/>
        <v>42110.064600000005</v>
      </c>
      <c r="H88" s="10">
        <f t="shared" si="17"/>
        <v>5.7404000000000002</v>
      </c>
      <c r="I88" s="10">
        <f t="shared" si="18"/>
        <v>3.3527999999999998</v>
      </c>
      <c r="J88" s="10">
        <f t="shared" si="12"/>
        <v>4.0131999999999994</v>
      </c>
      <c r="K88" s="36">
        <f t="shared" si="19"/>
        <v>19101</v>
      </c>
      <c r="L88" s="37">
        <v>19.100999999999999</v>
      </c>
      <c r="M88" s="19">
        <f t="shared" si="20"/>
        <v>77.239705133183989</v>
      </c>
      <c r="N88" s="19">
        <f t="shared" si="21"/>
        <v>19.24641312</v>
      </c>
      <c r="O88" s="31"/>
    </row>
    <row r="89" spans="1:15" s="32" customFormat="1">
      <c r="A89" s="38">
        <v>1</v>
      </c>
      <c r="B89" s="40" t="s">
        <v>4</v>
      </c>
      <c r="C89" s="29" t="s">
        <v>104</v>
      </c>
      <c r="D89" s="21">
        <v>128</v>
      </c>
      <c r="E89" s="21">
        <v>37</v>
      </c>
      <c r="F89" s="21">
        <v>43</v>
      </c>
      <c r="G89" s="33">
        <f t="shared" si="16"/>
        <v>1424.1716000000001</v>
      </c>
      <c r="H89" s="34">
        <f t="shared" si="17"/>
        <v>3.2511999999999999</v>
      </c>
      <c r="I89" s="34">
        <f t="shared" si="18"/>
        <v>0.93979999999999997</v>
      </c>
      <c r="J89" s="34">
        <f t="shared" si="12"/>
        <v>1.0922000000000001</v>
      </c>
      <c r="K89" s="21">
        <f t="shared" si="19"/>
        <v>646</v>
      </c>
      <c r="L89" s="21">
        <v>0.64600000000000002</v>
      </c>
      <c r="M89" s="19">
        <f t="shared" si="20"/>
        <v>3.3371928094719996</v>
      </c>
      <c r="N89" s="19">
        <f t="shared" si="21"/>
        <v>3.0554777599999996</v>
      </c>
      <c r="O89" s="31"/>
    </row>
    <row r="90" spans="1:15" s="32" customFormat="1">
      <c r="A90" s="38"/>
      <c r="B90" s="39"/>
      <c r="C90" s="17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31"/>
    </row>
    <row r="91" spans="1:15" s="32" customFormat="1">
      <c r="A91" s="7"/>
      <c r="B91" s="8"/>
      <c r="C91" s="8"/>
      <c r="D91" s="9"/>
      <c r="E91" s="6"/>
      <c r="F91" s="6"/>
      <c r="G91" s="33"/>
      <c r="H91" s="10"/>
      <c r="I91" s="10"/>
      <c r="J91" s="21"/>
      <c r="K91" s="21"/>
      <c r="L91" s="21"/>
      <c r="M91" s="34"/>
      <c r="N91" s="34"/>
      <c r="O91" s="31"/>
    </row>
    <row r="92" spans="1:15" s="32" customFormat="1">
      <c r="A92" s="7"/>
      <c r="B92" s="8"/>
      <c r="C92" s="8"/>
      <c r="D92" s="9"/>
      <c r="E92" s="6"/>
      <c r="F92" s="6"/>
      <c r="G92" s="33"/>
      <c r="H92" s="10"/>
      <c r="I92" s="10"/>
      <c r="J92" s="21"/>
      <c r="K92" s="21"/>
      <c r="L92" s="21"/>
      <c r="M92" s="34"/>
      <c r="N92" s="34"/>
      <c r="O92" s="31"/>
    </row>
    <row r="93" spans="1:15" s="32" customFormat="1">
      <c r="A93" s="7"/>
      <c r="B93" s="8"/>
      <c r="C93" s="8"/>
      <c r="D93" s="9"/>
      <c r="E93" s="6"/>
      <c r="F93" s="6"/>
      <c r="G93" s="33"/>
      <c r="H93" s="10"/>
      <c r="I93" s="10"/>
      <c r="J93" s="21"/>
      <c r="K93" s="21"/>
      <c r="L93" s="21"/>
      <c r="M93" s="34"/>
      <c r="N93" s="34"/>
      <c r="O93" s="31"/>
    </row>
    <row r="94" spans="1:15" s="32" customFormat="1">
      <c r="A94" s="7"/>
      <c r="B94" s="8"/>
      <c r="C94" s="8"/>
      <c r="D94" s="9"/>
      <c r="E94" s="6"/>
      <c r="F94" s="6"/>
      <c r="G94" s="33"/>
      <c r="H94" s="10"/>
      <c r="I94" s="10"/>
      <c r="J94" s="21"/>
      <c r="K94" s="21"/>
      <c r="L94" s="21"/>
      <c r="M94" s="34"/>
      <c r="N94" s="34"/>
      <c r="O94" s="31"/>
    </row>
    <row r="95" spans="1:15">
      <c r="A95" s="12">
        <f>SUM(A7:A94)</f>
        <v>80</v>
      </c>
      <c r="K95" s="2">
        <f>SUM(K8:K94)</f>
        <v>365103</v>
      </c>
      <c r="L95" s="2">
        <f>SUM(L8:L94)</f>
        <v>365.10300000000012</v>
      </c>
      <c r="M95" s="35">
        <f>SUM(M8:M94)</f>
        <v>1904.6536020400156</v>
      </c>
      <c r="N95" s="35">
        <f>SUM(N8:N94)</f>
        <v>641.72387784000011</v>
      </c>
    </row>
  </sheetData>
  <sortState ref="A6:O51">
    <sortCondition ref="D6:D51"/>
  </sortState>
  <pageMargins left="0.7" right="0.7" top="0.75" bottom="0.75" header="0.3" footer="0.3"/>
  <pageSetup scale="62" orientation="landscape" r:id="rId1"/>
  <headerFooter>
    <oddFooter>&amp;LJan Goldgar (Houston)&amp;CPage 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RECEIVED AT CARE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Goldgar (Houston)</dc:creator>
  <cp:lastModifiedBy>Marco Poisler</cp:lastModifiedBy>
  <cp:lastPrinted>2010-04-06T21:14:53Z</cp:lastPrinted>
  <dcterms:created xsi:type="dcterms:W3CDTF">2010-03-30T15:03:41Z</dcterms:created>
  <dcterms:modified xsi:type="dcterms:W3CDTF">2010-04-08T20:48:49Z</dcterms:modified>
</cp:coreProperties>
</file>